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20" windowHeight="11130" activeTab="0"/>
  </bookViews>
  <sheets>
    <sheet name="F01_1" sheetId="1" r:id="rId1"/>
    <sheet name="F02_1" sheetId="2" r:id="rId2"/>
  </sheets>
  <externalReferences>
    <externalReference r:id="rId5"/>
    <externalReference r:id="rId6"/>
    <externalReference r:id="rId7"/>
  </externalReferences>
  <definedNames>
    <definedName name="F01_2">[1]!F01_2</definedName>
    <definedName name="_xlnm.Print_Area" localSheetId="0">'F01_1'!$B$1:$G$117</definedName>
    <definedName name="_xlnm.Print_Titles" localSheetId="1">'F02_1'!$13:$14</definedName>
  </definedNames>
  <calcPr fullCalcOnLoad="1"/>
</workbook>
</file>

<file path=xl/sharedStrings.xml><?xml version="1.0" encoding="utf-8"?>
<sst xmlns="http://schemas.openxmlformats.org/spreadsheetml/2006/main" count="391" uniqueCount="195">
  <si>
    <t>BALANCE SHEET</t>
  </si>
  <si>
    <t>CODES</t>
  </si>
  <si>
    <t>OKUD Form 01</t>
  </si>
  <si>
    <t>0710001</t>
  </si>
  <si>
    <t>as of</t>
  </si>
  <si>
    <t>March 31, 2009</t>
  </si>
  <si>
    <t xml:space="preserve"> Date (year, month, day)  </t>
  </si>
  <si>
    <t>2009.03.31</t>
  </si>
  <si>
    <t>Organization</t>
  </si>
  <si>
    <t>OKPO</t>
  </si>
  <si>
    <t>01158832</t>
  </si>
  <si>
    <t>Taxpayer Identification Number</t>
  </si>
  <si>
    <t>TIN</t>
  </si>
  <si>
    <t>5407127828</t>
  </si>
  <si>
    <t xml:space="preserve">Type of activity  </t>
  </si>
  <si>
    <t>telecommunications</t>
  </si>
  <si>
    <t>OKVED</t>
  </si>
  <si>
    <t>64.20</t>
  </si>
  <si>
    <t>Legal form / form of property</t>
  </si>
  <si>
    <t>Open Joint-Stock Company</t>
  </si>
  <si>
    <t>OKOPF/OKFS</t>
  </si>
  <si>
    <t>47/16</t>
  </si>
  <si>
    <t>Unit</t>
  </si>
  <si>
    <t>OKEI</t>
  </si>
  <si>
    <t>384</t>
  </si>
  <si>
    <t>Address</t>
  </si>
  <si>
    <t>53 M. Gorkogo St., Novosibirsk, 630099</t>
  </si>
  <si>
    <t>Date of approval</t>
  </si>
  <si>
    <t xml:space="preserve">Date of sending (receipt)  </t>
  </si>
  <si>
    <t xml:space="preserve"> </t>
  </si>
  <si>
    <t>ASSETS</t>
  </si>
  <si>
    <t>Note</t>
  </si>
  <si>
    <t>Indicator code</t>
  </si>
  <si>
    <t>Line code</t>
  </si>
  <si>
    <t>Beginning of the reporting period</t>
  </si>
  <si>
    <t>End of the reporting period</t>
  </si>
  <si>
    <t>1,e,f</t>
  </si>
  <si>
    <t>1а</t>
  </si>
  <si>
    <t>2а</t>
  </si>
  <si>
    <t>*</t>
  </si>
  <si>
    <t>Fixed assets</t>
  </si>
  <si>
    <t>Capital expenditure</t>
  </si>
  <si>
    <t xml:space="preserve">Income yielding investments into tangible assets </t>
  </si>
  <si>
    <t xml:space="preserve">Long-term financial investments    </t>
  </si>
  <si>
    <t>including:                                                                               investments in subsidiaries</t>
  </si>
  <si>
    <t>investments in associates</t>
  </si>
  <si>
    <t>investments in other organizations</t>
  </si>
  <si>
    <t>other long-term financial investments</t>
  </si>
  <si>
    <t>Deferred tax assets</t>
  </si>
  <si>
    <t>Other non-current assets</t>
  </si>
  <si>
    <t>Total for Section I</t>
  </si>
  <si>
    <t>expenses in work-in-progress (selling expenses)</t>
  </si>
  <si>
    <t>finished products and goods for resale</t>
  </si>
  <si>
    <t>goods delivered</t>
  </si>
  <si>
    <t>prepaid expenses</t>
  </si>
  <si>
    <t>other inventories and expenses</t>
  </si>
  <si>
    <t xml:space="preserve">Input Value Added Tax </t>
  </si>
  <si>
    <t xml:space="preserve">to be refunded within 12 months after the reporting date                                                      </t>
  </si>
  <si>
    <t>Accounts receivable (payment expected over 12 months after the reporting date)</t>
  </si>
  <si>
    <t>advances given</t>
  </si>
  <si>
    <t>other debtors</t>
  </si>
  <si>
    <t>Accounts receivable (payment expected within 12 months after the reporting date)</t>
  </si>
  <si>
    <t>Short-term financial investments</t>
  </si>
  <si>
    <t>Cash assets</t>
  </si>
  <si>
    <t>Other current assets</t>
  </si>
  <si>
    <t>Total for Section II</t>
  </si>
  <si>
    <t>BALANCE (lines 190+290)</t>
  </si>
  <si>
    <t>LIABILITIES</t>
  </si>
  <si>
    <t xml:space="preserve">Additional capital </t>
  </si>
  <si>
    <t>Surplus</t>
  </si>
  <si>
    <t>Treasury stock</t>
  </si>
  <si>
    <t>Retained earnings (uncovered loss) of previous years</t>
  </si>
  <si>
    <t>Retained earnings (loss) of the reporting year</t>
  </si>
  <si>
    <t>Х</t>
  </si>
  <si>
    <t xml:space="preserve">Total for Section III </t>
  </si>
  <si>
    <t>loans</t>
  </si>
  <si>
    <t>Deferred tax liabilities</t>
  </si>
  <si>
    <t>Other long-term liabilities</t>
  </si>
  <si>
    <t>Total for Section IV</t>
  </si>
  <si>
    <t>Accounts payable</t>
  </si>
  <si>
    <t>advances taken</t>
  </si>
  <si>
    <t>debt to personnel</t>
  </si>
  <si>
    <t>debt to state non-budget funds</t>
  </si>
  <si>
    <t>taxes and duties payable</t>
  </si>
  <si>
    <t>other creditors</t>
  </si>
  <si>
    <t>Dividends payable</t>
  </si>
  <si>
    <t>Deferred revenue</t>
  </si>
  <si>
    <t>Reserve for future expenses</t>
  </si>
  <si>
    <t>Other short-term liabilities</t>
  </si>
  <si>
    <t xml:space="preserve">Total for Section V </t>
  </si>
  <si>
    <t>Reference of off-balance assets</t>
  </si>
  <si>
    <t>Indicator</t>
  </si>
  <si>
    <t>Rented fixed assets</t>
  </si>
  <si>
    <t>including finance lease</t>
  </si>
  <si>
    <t>Material valuables accepted for safekeeping</t>
  </si>
  <si>
    <t>Goods accepted for commission</t>
  </si>
  <si>
    <t>Written-off bad debt</t>
  </si>
  <si>
    <t>Taken security of liabilities and payments</t>
  </si>
  <si>
    <t>Given security of liabilities and payments</t>
  </si>
  <si>
    <t>Depreciation of residential property</t>
  </si>
  <si>
    <t>Depreciation of land improvement facilities and similar objects</t>
  </si>
  <si>
    <t>Reference of value of net assets</t>
  </si>
  <si>
    <t>Net assets</t>
  </si>
  <si>
    <t>Chief Accountant ___________________ G.I. Khvoshchinskaya</t>
  </si>
  <si>
    <t xml:space="preserve">                                       (signature)            (name)</t>
  </si>
  <si>
    <t xml:space="preserve">                                          (signature)            (name)</t>
  </si>
  <si>
    <t>April 29, 2009</t>
  </si>
  <si>
    <r>
      <t xml:space="preserve">I. NON-CURRENT ASSETS </t>
    </r>
    <r>
      <rPr>
        <sz val="10"/>
        <rFont val="Arial Cyr"/>
        <family val="0"/>
      </rPr>
      <t xml:space="preserve">                                                    Intangible assets                     </t>
    </r>
  </si>
  <si>
    <r>
      <t xml:space="preserve">II. CURRENT ASSETS </t>
    </r>
    <r>
      <rPr>
        <sz val="10"/>
        <rFont val="Arial Cyr"/>
        <family val="2"/>
      </rPr>
      <t xml:space="preserve">                                                                               Inventories</t>
    </r>
  </si>
  <si>
    <r>
      <t xml:space="preserve">including:  </t>
    </r>
    <r>
      <rPr>
        <sz val="10"/>
        <rFont val="Arial Cyr"/>
        <family val="2"/>
      </rPr>
      <t xml:space="preserve">                                                                                                      raw materials and similar valuables</t>
    </r>
  </si>
  <si>
    <r>
      <t xml:space="preserve">including:   </t>
    </r>
    <r>
      <rPr>
        <sz val="10"/>
        <rFont val="Arial Cyr"/>
        <family val="2"/>
      </rPr>
      <t xml:space="preserve">                                                                 to be refunded over 12 months after the reporting date                                                  </t>
    </r>
  </si>
  <si>
    <r>
      <t xml:space="preserve">including:   </t>
    </r>
    <r>
      <rPr>
        <sz val="10"/>
        <rFont val="Arial Cyr"/>
        <family val="2"/>
      </rPr>
      <t xml:space="preserve">                                                                 buyers and customers                                                     </t>
    </r>
  </si>
  <si>
    <r>
      <t xml:space="preserve">III. EQUITY AND RESERVES </t>
    </r>
    <r>
      <rPr>
        <sz val="10"/>
        <rFont val="Arial Cyr"/>
        <family val="2"/>
      </rPr>
      <t xml:space="preserve">                                                       Authorized capital</t>
    </r>
  </si>
  <si>
    <r>
      <t>IV. LONG-TERM LIABILITIES</t>
    </r>
    <r>
      <rPr>
        <sz val="10"/>
        <rFont val="Arial Cyr"/>
        <family val="2"/>
      </rPr>
      <t xml:space="preserve">                                                   Credits and loans</t>
    </r>
  </si>
  <si>
    <r>
      <t>including:</t>
    </r>
    <r>
      <rPr>
        <sz val="10"/>
        <rFont val="Arial Cyr"/>
        <family val="2"/>
      </rPr>
      <t xml:space="preserve">                                                                                                          credits</t>
    </r>
  </si>
  <si>
    <r>
      <t xml:space="preserve">V. SHORT-TERM LIABILITIES </t>
    </r>
    <r>
      <rPr>
        <sz val="10"/>
        <rFont val="Arial Cyr"/>
        <family val="2"/>
      </rPr>
      <t xml:space="preserve">                                   Credits and loans</t>
    </r>
  </si>
  <si>
    <r>
      <t>including:</t>
    </r>
    <r>
      <rPr>
        <sz val="10"/>
        <rFont val="Arial Cyr"/>
        <family val="2"/>
      </rPr>
      <t xml:space="preserve">                                                                                                        suppliers and contractors</t>
    </r>
  </si>
  <si>
    <r>
      <t>BALANCE</t>
    </r>
    <r>
      <rPr>
        <sz val="10"/>
        <rFont val="Arial Cyr"/>
        <family val="2"/>
      </rPr>
      <t xml:space="preserve"> (lines 490+590+690)</t>
    </r>
  </si>
  <si>
    <r>
      <t xml:space="preserve">Director </t>
    </r>
    <r>
      <rPr>
        <sz val="10"/>
        <rFont val="Arial Cyr"/>
        <family val="2"/>
      </rPr>
      <t xml:space="preserve"> _____________  </t>
    </r>
    <r>
      <rPr>
        <b/>
        <sz val="10"/>
        <rFont val="Arial Cyr"/>
        <family val="0"/>
      </rPr>
      <t>A.I. Isaev</t>
    </r>
  </si>
  <si>
    <t>PROFIT AND LOSS STATEMENT</t>
  </si>
  <si>
    <t>OKUD Form 02</t>
  </si>
  <si>
    <t>0710002</t>
  </si>
  <si>
    <t>for</t>
  </si>
  <si>
    <t>1 quarter of 2009</t>
  </si>
  <si>
    <t xml:space="preserve">Date (year, month, day) </t>
  </si>
  <si>
    <t>Sibirtelecom OJSC</t>
  </si>
  <si>
    <t>Type of activity</t>
  </si>
  <si>
    <t>000 rub.</t>
  </si>
  <si>
    <t>Ind. code</t>
  </si>
  <si>
    <t>Reporting period</t>
  </si>
  <si>
    <t>Same period of the previous year</t>
  </si>
  <si>
    <t>010</t>
  </si>
  <si>
    <t xml:space="preserve">   including from sold telecommunication services                                                         </t>
  </si>
  <si>
    <t>011</t>
  </si>
  <si>
    <t>Cost of sold goods, products, works, services</t>
  </si>
  <si>
    <t>020</t>
  </si>
  <si>
    <t xml:space="preserve">   including telecommunication services                                                    </t>
  </si>
  <si>
    <t>021</t>
  </si>
  <si>
    <t>Profit (loss) from sales                                (Lines 010 -020)</t>
  </si>
  <si>
    <t>050</t>
  </si>
  <si>
    <t>060</t>
  </si>
  <si>
    <t>Interest payable</t>
  </si>
  <si>
    <t>070</t>
  </si>
  <si>
    <t>Income from participation in other organizations</t>
  </si>
  <si>
    <t>080</t>
  </si>
  <si>
    <t>Other income</t>
  </si>
  <si>
    <t>090</t>
  </si>
  <si>
    <t>including:   recovery of damages, incurred by rendering universal telecommunication services</t>
  </si>
  <si>
    <t>091</t>
  </si>
  <si>
    <t>Other expenses</t>
  </si>
  <si>
    <t>100</t>
  </si>
  <si>
    <t>Profit (loss) before taxation                    (Lines 050+060-070+080+090-100)</t>
  </si>
  <si>
    <t>140</t>
  </si>
  <si>
    <t>Expenses for profits tax                  (Lines -151+/-152+/-153)                         including:</t>
  </si>
  <si>
    <t>deferred tax liabilities</t>
  </si>
  <si>
    <t>142</t>
  </si>
  <si>
    <t>151</t>
  </si>
  <si>
    <t>deferred tax assets</t>
  </si>
  <si>
    <t>141</t>
  </si>
  <si>
    <t>152</t>
  </si>
  <si>
    <t>current profits tax</t>
  </si>
  <si>
    <t>150</t>
  </si>
  <si>
    <t>153</t>
  </si>
  <si>
    <t>Additional payment of profits tax for previous tax (reporting) periods</t>
  </si>
  <si>
    <t>154</t>
  </si>
  <si>
    <t>Net profit (loss) of the reporting period (Lines 140-150)</t>
  </si>
  <si>
    <t>190</t>
  </si>
  <si>
    <t>Permanent tax liabilities</t>
  </si>
  <si>
    <t>200</t>
  </si>
  <si>
    <t>Permanent tax assets</t>
  </si>
  <si>
    <t>в рублях</t>
  </si>
  <si>
    <t>Basic profit (loss) per share, rub.</t>
  </si>
  <si>
    <t>Diluted profit (loss) per share, rub.</t>
  </si>
  <si>
    <t>* To be filled in annual financial statements</t>
  </si>
  <si>
    <t>income</t>
  </si>
  <si>
    <t>loss</t>
  </si>
  <si>
    <t>1,d,e</t>
  </si>
  <si>
    <t>Fines, penalties, and forfeits acknowledged or with arbitral decision for recovery</t>
  </si>
  <si>
    <t>401</t>
  </si>
  <si>
    <t>Profit (loss) of previous years</t>
  </si>
  <si>
    <t>402</t>
  </si>
  <si>
    <t xml:space="preserve">Recovery of damages, incurred by non-performance or improper performance of obligations </t>
  </si>
  <si>
    <t>403</t>
  </si>
  <si>
    <t>Exchange differences for operations with foreign currencies</t>
  </si>
  <si>
    <t>404</t>
  </si>
  <si>
    <t>Allocations to allowance</t>
  </si>
  <si>
    <t>405</t>
  </si>
  <si>
    <t>Receivables and payables written-off</t>
  </si>
  <si>
    <t>406</t>
  </si>
  <si>
    <r>
      <t xml:space="preserve">Director </t>
    </r>
    <r>
      <rPr>
        <sz val="10"/>
        <rFont val="Arial Cyr"/>
        <family val="2"/>
      </rPr>
      <t xml:space="preserve"> __________  A</t>
    </r>
    <r>
      <rPr>
        <b/>
        <sz val="10"/>
        <rFont val="Arial Cyr"/>
        <family val="0"/>
      </rPr>
      <t>.I. Isaev</t>
    </r>
  </si>
  <si>
    <t xml:space="preserve">                                               (signature)            (name)</t>
  </si>
  <si>
    <r>
      <t xml:space="preserve">I.  Income and expenses for ordinary activity   </t>
    </r>
    <r>
      <rPr>
        <sz val="9"/>
        <rFont val="Arial Cyr"/>
        <family val="2"/>
      </rPr>
      <t xml:space="preserve">                                                                                                            Revenue (net) from sold goods, products, works, services (net of VAT, excise duties and similar com</t>
    </r>
  </si>
  <si>
    <r>
      <t>II. OTHER INCOME AND EXPENSES</t>
    </r>
    <r>
      <rPr>
        <sz val="9"/>
        <rFont val="Arial Cyr"/>
        <family val="2"/>
      </rPr>
      <t xml:space="preserve">                                  Interest receivable</t>
    </r>
  </si>
  <si>
    <r>
      <t xml:space="preserve">REFERENCE </t>
    </r>
    <r>
      <rPr>
        <sz val="9"/>
        <rFont val="Arial Cyr"/>
        <family val="2"/>
      </rPr>
      <t xml:space="preserve">                                                              Contingent expenses / income for profits tax</t>
    </r>
  </si>
  <si>
    <r>
      <t xml:space="preserve">                     </t>
    </r>
    <r>
      <rPr>
        <b/>
        <sz val="12"/>
        <rFont val="Arial Cyr"/>
        <family val="2"/>
      </rPr>
      <t xml:space="preserve">  Breakdown of some earnings and losses</t>
    </r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</si>
</sst>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_ ;[Red]\-0\ "/>
    <numFmt numFmtId="182" formatCode="0.000_ ;[Red]\-0.000\ "/>
    <numFmt numFmtId="183" formatCode="0;[Red]0"/>
    <numFmt numFmtId="184" formatCode="d/m"/>
    <numFmt numFmtId="185" formatCode="d\ mmmm\,\ yyyy"/>
    <numFmt numFmtId="186" formatCode="#,##0&quot;р.&quot;"/>
    <numFmt numFmtId="187" formatCode="0.00;[Red]0.00"/>
    <numFmt numFmtId="188" formatCode="0;[Red]\(0\)"/>
    <numFmt numFmtId="189" formatCode="\(0\);[Blue]\-0"/>
    <numFmt numFmtId="190" formatCode="#,##0;[Red]\(#,##0\)"/>
    <numFmt numFmtId="191" formatCode="\(#,##0\);[Blue]\-#,##0"/>
    <numFmt numFmtId="192" formatCode="0.0000_ ;[Red]\-0.0000\ "/>
    <numFmt numFmtId="193" formatCode="0.0000;[Red]\(0.0000\)\ "/>
    <numFmt numFmtId="194" formatCode="0.000000_ ;[Red]\-0.000000\ "/>
    <numFmt numFmtId="195" formatCode="0.00000_ ;[Red]\-0.00000\ "/>
    <numFmt numFmtId="196" formatCode="0;[Blue]\-0"/>
    <numFmt numFmtId="197" formatCode="0.00_ ;[Red]\-0.00\ "/>
    <numFmt numFmtId="198" formatCode="0.00000000_ ;[Red]\-0.00000000\ "/>
    <numFmt numFmtId="199" formatCode="#,##0.00000_ ;[Red]\-#,##0.00000\ "/>
    <numFmt numFmtId="200" formatCode="#,###;\(#,##0\);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0"/>
      <name val="Courier New Cyr"/>
      <family val="3"/>
    </font>
    <font>
      <sz val="11"/>
      <name val="Arial Cyr"/>
      <family val="2"/>
    </font>
    <font>
      <b/>
      <sz val="11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337"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0" fontId="2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 applyProtection="1">
      <alignment shrinkToFit="1"/>
      <protection/>
    </xf>
    <xf numFmtId="49" fontId="0" fillId="0" borderId="0" xfId="0" applyNumberFormat="1" applyAlignment="1" applyProtection="1">
      <alignment shrinkToFit="1"/>
      <protection/>
    </xf>
    <xf numFmtId="0" fontId="2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2" fillId="0" borderId="0" xfId="0" applyFont="1" applyBorder="1" applyAlignment="1">
      <alignment horizontal="right"/>
    </xf>
    <xf numFmtId="0" fontId="0" fillId="0" borderId="0" xfId="0" applyFont="1" applyAlignment="1">
      <alignment shrinkToFit="1"/>
    </xf>
    <xf numFmtId="49" fontId="0" fillId="0" borderId="0" xfId="0" applyNumberFormat="1" applyAlignment="1">
      <alignment shrinkToFit="1"/>
    </xf>
    <xf numFmtId="49" fontId="0" fillId="0" borderId="0" xfId="0" applyNumberFormat="1" applyAlignment="1">
      <alignment/>
    </xf>
    <xf numFmtId="0" fontId="0" fillId="0" borderId="0" xfId="0" applyAlignment="1">
      <alignment shrinkToFi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Alignment="1" applyProtection="1">
      <alignment horizontal="right"/>
      <protection/>
    </xf>
    <xf numFmtId="49" fontId="24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Alignment="1" applyProtection="1">
      <alignment horizontal="right" shrinkToFit="1"/>
      <protection/>
    </xf>
    <xf numFmtId="49" fontId="0" fillId="0" borderId="12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right" shrinkToFit="1"/>
      <protection/>
    </xf>
    <xf numFmtId="49" fontId="1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49" fontId="0" fillId="0" borderId="12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Alignment="1">
      <alignment/>
    </xf>
    <xf numFmtId="49" fontId="1" fillId="0" borderId="0" xfId="0" applyNumberFormat="1" applyFont="1" applyAlignment="1" applyProtection="1">
      <alignment horizontal="left" shrinkToFit="1"/>
      <protection/>
    </xf>
    <xf numFmtId="49" fontId="22" fillId="0" borderId="0" xfId="0" applyNumberFormat="1" applyFont="1" applyFill="1" applyBorder="1" applyAlignment="1" applyProtection="1">
      <alignment horizontal="right"/>
      <protection/>
    </xf>
    <xf numFmtId="49" fontId="1" fillId="0" borderId="13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 horizontal="right"/>
      <protection/>
    </xf>
    <xf numFmtId="0" fontId="0" fillId="0" borderId="11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49" fontId="0" fillId="0" borderId="15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49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20" xfId="0" applyNumberFormat="1" applyFont="1" applyBorder="1" applyAlignment="1" applyProtection="1">
      <alignment horizontal="center"/>
      <protection/>
    </xf>
    <xf numFmtId="49" fontId="1" fillId="0" borderId="21" xfId="0" applyNumberFormat="1" applyFont="1" applyFill="1" applyBorder="1" applyAlignment="1" applyProtection="1">
      <alignment horizontal="center"/>
      <protection/>
    </xf>
    <xf numFmtId="0" fontId="1" fillId="0" borderId="22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23" xfId="0" applyNumberFormat="1" applyFont="1" applyBorder="1" applyAlignment="1" applyProtection="1">
      <alignment horizontal="center"/>
      <protection/>
    </xf>
    <xf numFmtId="49" fontId="1" fillId="0" borderId="24" xfId="0" applyNumberFormat="1" applyFont="1" applyBorder="1" applyAlignment="1" applyProtection="1">
      <alignment horizontal="center"/>
      <protection/>
    </xf>
    <xf numFmtId="49" fontId="1" fillId="0" borderId="25" xfId="0" applyNumberFormat="1" applyFont="1" applyBorder="1" applyAlignment="1">
      <alignment wrapText="1"/>
    </xf>
    <xf numFmtId="49" fontId="1" fillId="0" borderId="23" xfId="0" applyNumberFormat="1" applyFont="1" applyFill="1" applyBorder="1" applyAlignment="1" applyProtection="1">
      <alignment wrapText="1"/>
      <protection locked="0"/>
    </xf>
    <xf numFmtId="0" fontId="0" fillId="0" borderId="24" xfId="0" applyNumberFormat="1" applyBorder="1" applyAlignment="1">
      <alignment horizontal="center" wrapText="1"/>
    </xf>
    <xf numFmtId="0" fontId="0" fillId="0" borderId="26" xfId="0" applyFont="1" applyBorder="1" applyAlignment="1">
      <alignment horizontal="center"/>
    </xf>
    <xf numFmtId="190" fontId="26" fillId="0" borderId="18" xfId="0" applyNumberFormat="1" applyFont="1" applyFill="1" applyBorder="1" applyAlignment="1" applyProtection="1">
      <alignment horizontal="right"/>
      <protection locked="0"/>
    </xf>
    <xf numFmtId="190" fontId="26" fillId="0" borderId="19" xfId="0" applyNumberFormat="1" applyFont="1" applyFill="1" applyBorder="1" applyAlignment="1" applyProtection="1">
      <alignment horizontal="right"/>
      <protection locked="0"/>
    </xf>
    <xf numFmtId="49" fontId="0" fillId="0" borderId="27" xfId="0" applyNumberFormat="1" applyBorder="1" applyAlignment="1">
      <alignment wrapText="1"/>
    </xf>
    <xf numFmtId="49" fontId="0" fillId="0" borderId="28" xfId="0" applyNumberFormat="1" applyFont="1" applyFill="1" applyBorder="1" applyAlignment="1" applyProtection="1">
      <alignment wrapText="1"/>
      <protection locked="0"/>
    </xf>
    <xf numFmtId="0" fontId="0" fillId="0" borderId="29" xfId="0" applyNumberFormat="1" applyBorder="1" applyAlignment="1">
      <alignment horizontal="center" wrapText="1"/>
    </xf>
    <xf numFmtId="0" fontId="0" fillId="0" borderId="30" xfId="0" applyFont="1" applyBorder="1" applyAlignment="1">
      <alignment horizontal="center"/>
    </xf>
    <xf numFmtId="190" fontId="26" fillId="0" borderId="31" xfId="0" applyNumberFormat="1" applyFont="1" applyFill="1" applyBorder="1" applyAlignment="1" applyProtection="1">
      <alignment horizontal="right"/>
      <protection locked="0"/>
    </xf>
    <xf numFmtId="190" fontId="26" fillId="0" borderId="32" xfId="0" applyNumberFormat="1" applyFont="1" applyFill="1" applyBorder="1" applyAlignment="1" applyProtection="1">
      <alignment horizontal="right"/>
      <protection locked="0"/>
    </xf>
    <xf numFmtId="0" fontId="0" fillId="0" borderId="30" xfId="0" applyFont="1" applyBorder="1" applyAlignment="1">
      <alignment horizontal="center"/>
    </xf>
    <xf numFmtId="190" fontId="26" fillId="0" borderId="31" xfId="0" applyNumberFormat="1" applyFont="1" applyBorder="1" applyAlignment="1" applyProtection="1">
      <alignment horizontal="right"/>
      <protection locked="0"/>
    </xf>
    <xf numFmtId="190" fontId="26" fillId="0" borderId="32" xfId="0" applyNumberFormat="1" applyFont="1" applyBorder="1" applyAlignment="1" applyProtection="1">
      <alignment horizontal="right"/>
      <protection locked="0"/>
    </xf>
    <xf numFmtId="0" fontId="1" fillId="0" borderId="30" xfId="0" applyFont="1" applyBorder="1" applyAlignment="1">
      <alignment horizontal="center"/>
    </xf>
    <xf numFmtId="190" fontId="26" fillId="0" borderId="31" xfId="0" applyNumberFormat="1" applyFont="1" applyFill="1" applyBorder="1" applyAlignment="1" applyProtection="1">
      <alignment horizontal="right"/>
      <protection/>
    </xf>
    <xf numFmtId="190" fontId="26" fillId="0" borderId="32" xfId="0" applyNumberFormat="1" applyFont="1" applyFill="1" applyBorder="1" applyAlignment="1" applyProtection="1">
      <alignment horizontal="right"/>
      <protection/>
    </xf>
    <xf numFmtId="49" fontId="0" fillId="0" borderId="28" xfId="0" applyNumberFormat="1" applyFont="1" applyBorder="1" applyAlignment="1" applyProtection="1">
      <alignment wrapText="1"/>
      <protection locked="0"/>
    </xf>
    <xf numFmtId="0" fontId="0" fillId="0" borderId="33" xfId="0" applyFont="1" applyBorder="1" applyAlignment="1">
      <alignment horizontal="centerContinuous"/>
    </xf>
    <xf numFmtId="190" fontId="26" fillId="0" borderId="10" xfId="0" applyNumberFormat="1" applyFont="1" applyBorder="1" applyAlignment="1" applyProtection="1">
      <alignment horizontal="right"/>
      <protection locked="0"/>
    </xf>
    <xf numFmtId="190" fontId="26" fillId="0" borderId="34" xfId="0" applyNumberFormat="1" applyFont="1" applyBorder="1" applyAlignment="1" applyProtection="1">
      <alignment horizontal="right"/>
      <protection locked="0"/>
    </xf>
    <xf numFmtId="49" fontId="1" fillId="0" borderId="35" xfId="0" applyNumberFormat="1" applyFont="1" applyBorder="1" applyAlignment="1">
      <alignment wrapText="1"/>
    </xf>
    <xf numFmtId="49" fontId="1" fillId="0" borderId="36" xfId="0" applyNumberFormat="1" applyFont="1" applyBorder="1" applyAlignment="1" applyProtection="1">
      <alignment wrapText="1"/>
      <protection locked="0"/>
    </xf>
    <xf numFmtId="0" fontId="0" fillId="0" borderId="37" xfId="0" applyNumberFormat="1" applyBorder="1" applyAlignment="1">
      <alignment horizontal="center" wrapText="1"/>
    </xf>
    <xf numFmtId="0" fontId="1" fillId="0" borderId="38" xfId="0" applyFont="1" applyBorder="1" applyAlignment="1">
      <alignment horizontal="centerContinuous"/>
    </xf>
    <xf numFmtId="190" fontId="26" fillId="0" borderId="39" xfId="0" applyNumberFormat="1" applyFont="1" applyFill="1" applyBorder="1" applyAlignment="1" applyProtection="1">
      <alignment horizontal="right"/>
      <protection/>
    </xf>
    <xf numFmtId="190" fontId="26" fillId="0" borderId="4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wrapText="1"/>
    </xf>
    <xf numFmtId="0" fontId="27" fillId="0" borderId="0" xfId="0" applyNumberFormat="1" applyFont="1" applyAlignment="1" applyProtection="1">
      <alignment horizontal="center"/>
      <protection locked="0"/>
    </xf>
    <xf numFmtId="0" fontId="27" fillId="0" borderId="0" xfId="0" applyFont="1" applyAlignment="1">
      <alignment/>
    </xf>
    <xf numFmtId="49" fontId="1" fillId="0" borderId="41" xfId="0" applyNumberFormat="1" applyFont="1" applyBorder="1" applyAlignment="1" applyProtection="1">
      <alignment horizontal="center" vertical="center" wrapText="1"/>
      <protection/>
    </xf>
    <xf numFmtId="49" fontId="1" fillId="0" borderId="42" xfId="0" applyNumberFormat="1" applyFont="1" applyFill="1" applyBorder="1" applyAlignment="1" applyProtection="1">
      <alignment horizontal="center" vertical="center" wrapText="1"/>
      <protection/>
    </xf>
    <xf numFmtId="49" fontId="1" fillId="0" borderId="43" xfId="0" applyNumberFormat="1" applyFont="1" applyBorder="1" applyAlignment="1" applyProtection="1">
      <alignment horizontal="center"/>
      <protection/>
    </xf>
    <xf numFmtId="49" fontId="1" fillId="0" borderId="31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49" fontId="1" fillId="0" borderId="34" xfId="0" applyNumberFormat="1" applyFont="1" applyBorder="1" applyAlignment="1" applyProtection="1">
      <alignment horizontal="center"/>
      <protection/>
    </xf>
    <xf numFmtId="49" fontId="1" fillId="0" borderId="23" xfId="0" applyNumberFormat="1" applyFont="1" applyBorder="1" applyAlignment="1" applyProtection="1">
      <alignment wrapText="1"/>
      <protection locked="0"/>
    </xf>
    <xf numFmtId="0" fontId="0" fillId="0" borderId="44" xfId="0" applyNumberFormat="1" applyBorder="1" applyAlignment="1">
      <alignment horizontal="center" wrapText="1"/>
    </xf>
    <xf numFmtId="0" fontId="1" fillId="0" borderId="45" xfId="0" applyFont="1" applyBorder="1" applyAlignment="1">
      <alignment horizontal="center"/>
    </xf>
    <xf numFmtId="190" fontId="26" fillId="0" borderId="18" xfId="0" applyNumberFormat="1" applyFont="1" applyFill="1" applyBorder="1" applyAlignment="1" applyProtection="1">
      <alignment horizontal="right"/>
      <protection/>
    </xf>
    <xf numFmtId="190" fontId="26" fillId="0" borderId="19" xfId="0" applyNumberFormat="1" applyFont="1" applyFill="1" applyBorder="1" applyAlignment="1" applyProtection="1">
      <alignment horizontal="right"/>
      <protection/>
    </xf>
    <xf numFmtId="49" fontId="2" fillId="0" borderId="27" xfId="0" applyNumberFormat="1" applyFont="1" applyBorder="1" applyAlignment="1">
      <alignment wrapText="1"/>
    </xf>
    <xf numFmtId="49" fontId="2" fillId="0" borderId="28" xfId="0" applyNumberFormat="1" applyFont="1" applyBorder="1" applyAlignment="1" applyProtection="1">
      <alignment wrapText="1"/>
      <protection locked="0"/>
    </xf>
    <xf numFmtId="0" fontId="0" fillId="0" borderId="46" xfId="0" applyNumberFormat="1" applyBorder="1" applyAlignment="1">
      <alignment horizontal="center" wrapText="1"/>
    </xf>
    <xf numFmtId="0" fontId="0" fillId="0" borderId="47" xfId="0" applyFont="1" applyBorder="1" applyAlignment="1">
      <alignment horizontal="center"/>
    </xf>
    <xf numFmtId="49" fontId="0" fillId="0" borderId="27" xfId="0" applyNumberFormat="1" applyFont="1" applyBorder="1" applyAlignment="1">
      <alignment wrapText="1"/>
    </xf>
    <xf numFmtId="49" fontId="0" fillId="0" borderId="28" xfId="0" applyNumberFormat="1" applyFont="1" applyBorder="1" applyAlignment="1" applyProtection="1">
      <alignment wrapText="1"/>
      <protection locked="0"/>
    </xf>
    <xf numFmtId="0" fontId="1" fillId="0" borderId="47" xfId="0" applyFont="1" applyBorder="1" applyAlignment="1">
      <alignment horizontal="center"/>
    </xf>
    <xf numFmtId="0" fontId="0" fillId="0" borderId="47" xfId="0" applyFont="1" applyBorder="1" applyAlignment="1">
      <alignment horizontal="centerContinuous"/>
    </xf>
    <xf numFmtId="0" fontId="1" fillId="0" borderId="47" xfId="0" applyFont="1" applyBorder="1" applyAlignment="1">
      <alignment horizontal="center"/>
    </xf>
    <xf numFmtId="190" fontId="26" fillId="0" borderId="36" xfId="0" applyNumberFormat="1" applyFont="1" applyBorder="1" applyAlignment="1" applyProtection="1">
      <alignment horizontal="right"/>
      <protection locked="0"/>
    </xf>
    <xf numFmtId="190" fontId="26" fillId="0" borderId="34" xfId="0" applyNumberFormat="1" applyFont="1" applyFill="1" applyBorder="1" applyAlignment="1" applyProtection="1">
      <alignment horizontal="right"/>
      <protection locked="0"/>
    </xf>
    <xf numFmtId="49" fontId="1" fillId="0" borderId="27" xfId="0" applyNumberFormat="1" applyFont="1" applyBorder="1" applyAlignment="1">
      <alignment wrapText="1"/>
    </xf>
    <xf numFmtId="49" fontId="1" fillId="0" borderId="28" xfId="0" applyNumberFormat="1" applyFont="1" applyBorder="1" applyAlignment="1" applyProtection="1">
      <alignment wrapText="1"/>
      <protection locked="0"/>
    </xf>
    <xf numFmtId="0" fontId="1" fillId="0" borderId="48" xfId="0" applyFont="1" applyBorder="1" applyAlignment="1">
      <alignment horizontal="centerContinuous"/>
    </xf>
    <xf numFmtId="49" fontId="1" fillId="0" borderId="35" xfId="0" applyNumberFormat="1" applyFont="1" applyBorder="1" applyAlignment="1">
      <alignment wrapText="1"/>
    </xf>
    <xf numFmtId="49" fontId="1" fillId="0" borderId="36" xfId="0" applyNumberFormat="1" applyFont="1" applyBorder="1" applyAlignment="1" applyProtection="1">
      <alignment wrapText="1"/>
      <protection locked="0"/>
    </xf>
    <xf numFmtId="0" fontId="0" fillId="0" borderId="49" xfId="0" applyNumberFormat="1" applyBorder="1" applyAlignment="1">
      <alignment horizontal="center" wrapText="1"/>
    </xf>
    <xf numFmtId="0" fontId="1" fillId="0" borderId="35" xfId="0" applyFont="1" applyBorder="1" applyAlignment="1">
      <alignment wrapText="1"/>
    </xf>
    <xf numFmtId="0" fontId="1" fillId="0" borderId="15" xfId="0" applyFont="1" applyBorder="1" applyAlignment="1" applyProtection="1">
      <alignment wrapText="1"/>
      <protection locked="0"/>
    </xf>
    <xf numFmtId="0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Continuous"/>
      <protection/>
    </xf>
    <xf numFmtId="181" fontId="0" fillId="0" borderId="15" xfId="0" applyNumberFormat="1" applyFont="1" applyFill="1" applyBorder="1" applyAlignment="1" applyProtection="1">
      <alignment horizontal="right"/>
      <protection/>
    </xf>
    <xf numFmtId="181" fontId="0" fillId="0" borderId="50" xfId="0" applyNumberFormat="1" applyFont="1" applyFill="1" applyBorder="1" applyAlignment="1" applyProtection="1">
      <alignment horizontal="right"/>
      <protection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1" fillId="0" borderId="28" xfId="0" applyNumberFormat="1" applyFont="1" applyBorder="1" applyAlignment="1" applyProtection="1">
      <alignment wrapText="1"/>
      <protection locked="0"/>
    </xf>
    <xf numFmtId="0" fontId="0" fillId="0" borderId="45" xfId="0" applyFont="1" applyBorder="1" applyAlignment="1">
      <alignment horizontal="center"/>
    </xf>
    <xf numFmtId="191" fontId="26" fillId="0" borderId="31" xfId="0" applyNumberFormat="1" applyFont="1" applyFill="1" applyBorder="1" applyAlignment="1" applyProtection="1">
      <alignment horizontal="right"/>
      <protection locked="0"/>
    </xf>
    <xf numFmtId="191" fontId="26" fillId="0" borderId="51" xfId="0" applyNumberFormat="1" applyFont="1" applyFill="1" applyBorder="1" applyAlignment="1" applyProtection="1">
      <alignment horizontal="right"/>
      <protection locked="0"/>
    </xf>
    <xf numFmtId="190" fontId="26" fillId="0" borderId="31" xfId="0" applyNumberFormat="1" applyFont="1" applyFill="1" applyBorder="1" applyAlignment="1" applyProtection="1">
      <alignment horizontal="center"/>
      <protection/>
    </xf>
    <xf numFmtId="49" fontId="1" fillId="0" borderId="27" xfId="0" applyNumberFormat="1" applyFont="1" applyBorder="1" applyAlignment="1">
      <alignment wrapText="1"/>
    </xf>
    <xf numFmtId="0" fontId="1" fillId="0" borderId="48" xfId="0" applyFont="1" applyBorder="1" applyAlignment="1">
      <alignment horizontal="center"/>
    </xf>
    <xf numFmtId="190" fontId="26" fillId="0" borderId="42" xfId="0" applyNumberFormat="1" applyFont="1" applyFill="1" applyBorder="1" applyAlignment="1" applyProtection="1">
      <alignment horizontal="right"/>
      <protection/>
    </xf>
    <xf numFmtId="190" fontId="26" fillId="0" borderId="52" xfId="0" applyNumberFormat="1" applyFont="1" applyFill="1" applyBorder="1" applyAlignment="1" applyProtection="1">
      <alignment horizontal="right"/>
      <protection/>
    </xf>
    <xf numFmtId="190" fontId="26" fillId="0" borderId="28" xfId="0" applyNumberFormat="1" applyFont="1" applyFill="1" applyBorder="1" applyAlignment="1" applyProtection="1">
      <alignment horizontal="right"/>
      <protection locked="0"/>
    </xf>
    <xf numFmtId="190" fontId="26" fillId="0" borderId="29" xfId="0" applyNumberFormat="1" applyFont="1" applyFill="1" applyBorder="1" applyAlignment="1" applyProtection="1">
      <alignment horizontal="right"/>
      <protection locked="0"/>
    </xf>
    <xf numFmtId="190" fontId="26" fillId="0" borderId="23" xfId="0" applyNumberFormat="1" applyFont="1" applyFill="1" applyBorder="1" applyAlignment="1" applyProtection="1">
      <alignment horizontal="right"/>
      <protection locked="0"/>
    </xf>
    <xf numFmtId="0" fontId="1" fillId="0" borderId="53" xfId="0" applyFont="1" applyBorder="1" applyAlignment="1">
      <alignment horizontal="centerContinuous"/>
    </xf>
    <xf numFmtId="190" fontId="26" fillId="0" borderId="36" xfId="0" applyNumberFormat="1" applyFont="1" applyFill="1" applyBorder="1" applyAlignment="1" applyProtection="1">
      <alignment horizontal="right"/>
      <protection/>
    </xf>
    <xf numFmtId="190" fontId="26" fillId="0" borderId="37" xfId="0" applyNumberFormat="1" applyFont="1" applyFill="1" applyBorder="1" applyAlignment="1" applyProtection="1">
      <alignment horizontal="right"/>
      <protection/>
    </xf>
    <xf numFmtId="49" fontId="1" fillId="0" borderId="0" xfId="0" applyNumberFormat="1" applyFont="1" applyBorder="1" applyAlignment="1">
      <alignment horizontal="center" vertical="center"/>
    </xf>
    <xf numFmtId="49" fontId="23" fillId="0" borderId="27" xfId="0" applyNumberFormat="1" applyFon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 wrapText="1"/>
      <protection/>
    </xf>
    <xf numFmtId="0" fontId="1" fillId="0" borderId="22" xfId="0" applyNumberFormat="1" applyFont="1" applyBorder="1" applyAlignment="1" applyProtection="1">
      <alignment horizontal="center" wrapText="1"/>
      <protection/>
    </xf>
    <xf numFmtId="49" fontId="1" fillId="0" borderId="23" xfId="0" applyNumberFormat="1" applyFont="1" applyFill="1" applyBorder="1" applyAlignment="1" applyProtection="1">
      <alignment horizontal="center"/>
      <protection/>
    </xf>
    <xf numFmtId="49" fontId="0" fillId="0" borderId="25" xfId="0" applyNumberFormat="1" applyBorder="1" applyAlignment="1" applyProtection="1">
      <alignment wrapText="1"/>
      <protection/>
    </xf>
    <xf numFmtId="0" fontId="0" fillId="0" borderId="29" xfId="0" applyNumberFormat="1" applyFill="1" applyBorder="1" applyAlignment="1" applyProtection="1">
      <alignment horizontal="center" wrapText="1"/>
      <protection/>
    </xf>
    <xf numFmtId="0" fontId="0" fillId="0" borderId="26" xfId="0" applyFont="1" applyFill="1" applyBorder="1" applyAlignment="1" applyProtection="1">
      <alignment horizontal="center"/>
      <protection/>
    </xf>
    <xf numFmtId="49" fontId="0" fillId="0" borderId="27" xfId="0" applyNumberFormat="1" applyFont="1" applyBorder="1" applyAlignment="1" applyProtection="1">
      <alignment wrapText="1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0" fillId="0" borderId="29" xfId="0" applyNumberFormat="1" applyFont="1" applyFill="1" applyBorder="1" applyAlignment="1" applyProtection="1">
      <alignment horizontal="center" wrapText="1"/>
      <protection/>
    </xf>
    <xf numFmtId="49" fontId="0" fillId="0" borderId="36" xfId="0" applyNumberFormat="1" applyFont="1" applyBorder="1" applyAlignment="1" applyProtection="1">
      <alignment wrapText="1"/>
      <protection locked="0"/>
    </xf>
    <xf numFmtId="0" fontId="0" fillId="0" borderId="37" xfId="0" applyNumberFormat="1" applyFill="1" applyBorder="1" applyAlignment="1" applyProtection="1">
      <alignment horizontal="center" wrapText="1"/>
      <protection/>
    </xf>
    <xf numFmtId="0" fontId="0" fillId="0" borderId="33" xfId="0" applyFont="1" applyFill="1" applyBorder="1" applyAlignment="1" applyProtection="1">
      <alignment horizontal="center"/>
      <protection/>
    </xf>
    <xf numFmtId="190" fontId="26" fillId="0" borderId="10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Font="1" applyBorder="1" applyAlignment="1" applyProtection="1">
      <alignment wrapText="1"/>
      <protection/>
    </xf>
    <xf numFmtId="49" fontId="23" fillId="0" borderId="54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188" fontId="26" fillId="0" borderId="0" xfId="0" applyNumberFormat="1" applyFont="1" applyFill="1" applyBorder="1" applyAlignment="1" applyProtection="1">
      <alignment horizontal="right"/>
      <protection locked="0"/>
    </xf>
    <xf numFmtId="0" fontId="1" fillId="0" borderId="31" xfId="0" applyNumberFormat="1" applyFont="1" applyBorder="1" applyAlignment="1" applyProtection="1">
      <alignment horizontal="center" wrapText="1"/>
      <protection/>
    </xf>
    <xf numFmtId="0" fontId="1" fillId="0" borderId="55" xfId="0" applyFont="1" applyBorder="1" applyAlignment="1" applyProtection="1">
      <alignment horizontal="center"/>
      <protection/>
    </xf>
    <xf numFmtId="49" fontId="0" fillId="0" borderId="56" xfId="0" applyNumberFormat="1" applyBorder="1" applyAlignment="1" applyProtection="1">
      <alignment wrapText="1"/>
      <protection/>
    </xf>
    <xf numFmtId="49" fontId="0" fillId="0" borderId="36" xfId="0" applyNumberFormat="1" applyFont="1" applyBorder="1" applyAlignment="1" applyProtection="1">
      <alignment wrapText="1"/>
      <protection locked="0"/>
    </xf>
    <xf numFmtId="0" fontId="0" fillId="0" borderId="37" xfId="0" applyNumberFormat="1" applyBorder="1" applyAlignment="1" applyProtection="1">
      <alignment horizontal="center" wrapText="1"/>
      <protection/>
    </xf>
    <xf numFmtId="0" fontId="0" fillId="0" borderId="48" xfId="0" applyFont="1" applyBorder="1" applyAlignment="1">
      <alignment horizontal="center"/>
    </xf>
    <xf numFmtId="0" fontId="0" fillId="0" borderId="0" xfId="0" applyAlignment="1" applyProtection="1">
      <alignment horizontal="left"/>
      <protection/>
    </xf>
    <xf numFmtId="0" fontId="1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center"/>
      <protection/>
    </xf>
    <xf numFmtId="181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 locked="0"/>
    </xf>
    <xf numFmtId="49" fontId="22" fillId="0" borderId="0" xfId="0" applyNumberFormat="1" applyFont="1" applyAlignment="1" applyProtection="1">
      <alignment shrinkToFit="1"/>
      <protection/>
    </xf>
    <xf numFmtId="0" fontId="22" fillId="0" borderId="0" xfId="0" applyNumberFormat="1" applyFont="1" applyAlignment="1" applyProtection="1">
      <alignment horizontal="left" wrapText="1" shrinkToFit="1"/>
      <protection/>
    </xf>
    <xf numFmtId="0" fontId="26" fillId="0" borderId="0" xfId="0" applyFont="1" applyAlignment="1" applyProtection="1">
      <alignment/>
      <protection locked="0"/>
    </xf>
    <xf numFmtId="49" fontId="26" fillId="0" borderId="0" xfId="0" applyNumberFormat="1" applyFont="1" applyAlignment="1" applyProtection="1">
      <alignment horizontal="left" wrapText="1"/>
      <protection/>
    </xf>
    <xf numFmtId="0" fontId="0" fillId="0" borderId="0" xfId="0" applyAlignment="1">
      <alignment horizontal="left" shrinkToFit="1"/>
    </xf>
    <xf numFmtId="0" fontId="0" fillId="0" borderId="0" xfId="0" applyAlignment="1" applyProtection="1">
      <alignment horizontal="left" wrapText="1" shrinkToFit="1"/>
      <protection locked="0"/>
    </xf>
    <xf numFmtId="49" fontId="26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right"/>
      <protection/>
    </xf>
    <xf numFmtId="0" fontId="2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2" fillId="0" borderId="0" xfId="0" applyFont="1" applyFill="1" applyAlignment="1">
      <alignment horizontal="right"/>
    </xf>
    <xf numFmtId="0" fontId="0" fillId="0" borderId="3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2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 horizontal="right" shrinkToFit="1"/>
      <protection/>
    </xf>
    <xf numFmtId="0" fontId="22" fillId="0" borderId="0" xfId="0" applyFont="1" applyFill="1" applyBorder="1" applyAlignment="1" applyProtection="1">
      <alignment horizontal="right" shrinkToFit="1"/>
      <protection/>
    </xf>
    <xf numFmtId="49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>
      <alignment/>
    </xf>
    <xf numFmtId="0" fontId="1" fillId="0" borderId="41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wrapText="1"/>
    </xf>
    <xf numFmtId="49" fontId="0" fillId="0" borderId="0" xfId="0" applyNumberFormat="1" applyBorder="1" applyAlignment="1" applyProtection="1">
      <alignment horizontal="center" wrapText="1"/>
      <protection/>
    </xf>
    <xf numFmtId="0" fontId="0" fillId="0" borderId="0" xfId="0" applyFill="1" applyBorder="1" applyAlignment="1">
      <alignment/>
    </xf>
    <xf numFmtId="0" fontId="1" fillId="0" borderId="5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25" fillId="0" borderId="25" xfId="0" applyNumberFormat="1" applyFont="1" applyFill="1" applyBorder="1" applyAlignment="1">
      <alignment horizontal="left" wrapText="1"/>
    </xf>
    <xf numFmtId="0" fontId="25" fillId="0" borderId="23" xfId="0" applyNumberFormat="1" applyFont="1" applyFill="1" applyBorder="1" applyAlignment="1" applyProtection="1">
      <alignment horizontal="left" wrapText="1"/>
      <protection locked="0"/>
    </xf>
    <xf numFmtId="49" fontId="0" fillId="0" borderId="24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200" fontId="22" fillId="0" borderId="18" xfId="0" applyNumberFormat="1" applyFont="1" applyFill="1" applyBorder="1" applyAlignment="1" applyProtection="1">
      <alignment horizontal="right"/>
      <protection locked="0"/>
    </xf>
    <xf numFmtId="200" fontId="22" fillId="0" borderId="19" xfId="0" applyNumberFormat="1" applyFont="1" applyFill="1" applyBorder="1" applyAlignment="1" applyProtection="1">
      <alignment horizontal="right"/>
      <protection locked="0"/>
    </xf>
    <xf numFmtId="196" fontId="0" fillId="0" borderId="0" xfId="0" applyNumberFormat="1" applyFill="1" applyBorder="1" applyAlignment="1" applyProtection="1">
      <alignment horizontal="right"/>
      <protection/>
    </xf>
    <xf numFmtId="0" fontId="26" fillId="0" borderId="27" xfId="0" applyFont="1" applyFill="1" applyBorder="1" applyAlignment="1" applyProtection="1">
      <alignment wrapText="1"/>
      <protection/>
    </xf>
    <xf numFmtId="0" fontId="26" fillId="0" borderId="28" xfId="0" applyFont="1" applyFill="1" applyBorder="1" applyAlignment="1" applyProtection="1">
      <alignment wrapText="1"/>
      <protection locked="0"/>
    </xf>
    <xf numFmtId="49" fontId="0" fillId="0" borderId="29" xfId="0" applyNumberFormat="1" applyBorder="1" applyAlignment="1">
      <alignment horizontal="center"/>
    </xf>
    <xf numFmtId="49" fontId="0" fillId="0" borderId="47" xfId="0" applyNumberFormat="1" applyBorder="1" applyAlignment="1">
      <alignment horizontal="center"/>
    </xf>
    <xf numFmtId="200" fontId="22" fillId="0" borderId="31" xfId="0" applyNumberFormat="1" applyFont="1" applyFill="1" applyBorder="1" applyAlignment="1" applyProtection="1">
      <alignment horizontal="right"/>
      <protection locked="0"/>
    </xf>
    <xf numFmtId="200" fontId="22" fillId="0" borderId="32" xfId="0" applyNumberFormat="1" applyFont="1" applyFill="1" applyBorder="1" applyAlignment="1" applyProtection="1">
      <alignment horizontal="right"/>
      <protection locked="0"/>
    </xf>
    <xf numFmtId="0" fontId="26" fillId="0" borderId="27" xfId="0" applyFont="1" applyFill="1" applyBorder="1" applyAlignment="1">
      <alignment wrapText="1"/>
    </xf>
    <xf numFmtId="189" fontId="0" fillId="0" borderId="0" xfId="0" applyNumberFormat="1" applyFill="1" applyBorder="1" applyAlignment="1" applyProtection="1">
      <alignment horizontal="right"/>
      <protection/>
    </xf>
    <xf numFmtId="0" fontId="25" fillId="0" borderId="27" xfId="0" applyFont="1" applyFill="1" applyBorder="1" applyAlignment="1">
      <alignment horizontal="left" wrapText="1"/>
    </xf>
    <xf numFmtId="0" fontId="25" fillId="0" borderId="28" xfId="0" applyFont="1" applyFill="1" applyBorder="1" applyAlignment="1" applyProtection="1">
      <alignment horizontal="left" wrapText="1"/>
      <protection locked="0"/>
    </xf>
    <xf numFmtId="49" fontId="1" fillId="0" borderId="47" xfId="0" applyNumberFormat="1" applyFont="1" applyBorder="1" applyAlignment="1">
      <alignment horizontal="center"/>
    </xf>
    <xf numFmtId="200" fontId="22" fillId="0" borderId="31" xfId="0" applyNumberFormat="1" applyFont="1" applyFill="1" applyBorder="1" applyAlignment="1" applyProtection="1">
      <alignment horizontal="right"/>
      <protection/>
    </xf>
    <xf numFmtId="200" fontId="22" fillId="0" borderId="32" xfId="0" applyNumberFormat="1" applyFont="1" applyFill="1" applyBorder="1" applyAlignment="1" applyProtection="1">
      <alignment horizontal="right"/>
      <protection/>
    </xf>
    <xf numFmtId="188" fontId="0" fillId="0" borderId="0" xfId="0" applyNumberFormat="1" applyFill="1" applyBorder="1" applyAlignment="1" applyProtection="1">
      <alignment horizontal="right"/>
      <protection/>
    </xf>
    <xf numFmtId="0" fontId="25" fillId="0" borderId="27" xfId="0" applyFont="1" applyFill="1" applyBorder="1" applyAlignment="1">
      <alignment wrapText="1"/>
    </xf>
    <xf numFmtId="0" fontId="25" fillId="0" borderId="28" xfId="0" applyFont="1" applyFill="1" applyBorder="1" applyAlignment="1" applyProtection="1">
      <alignment wrapText="1"/>
      <protection locked="0"/>
    </xf>
    <xf numFmtId="49" fontId="0" fillId="0" borderId="47" xfId="0" applyNumberFormat="1" applyBorder="1" applyAlignment="1">
      <alignment horizontal="center" vertical="center"/>
    </xf>
    <xf numFmtId="189" fontId="26" fillId="0" borderId="27" xfId="0" applyNumberFormat="1" applyFont="1" applyFill="1" applyBorder="1" applyAlignment="1">
      <alignment wrapText="1"/>
    </xf>
    <xf numFmtId="189" fontId="26" fillId="0" borderId="28" xfId="0" applyNumberFormat="1" applyFont="1" applyFill="1" applyBorder="1" applyAlignment="1" applyProtection="1">
      <alignment wrapText="1"/>
      <protection locked="0"/>
    </xf>
    <xf numFmtId="49" fontId="1" fillId="0" borderId="47" xfId="0" applyNumberFormat="1" applyFont="1" applyBorder="1" applyAlignment="1">
      <alignment horizontal="centerContinuous"/>
    </xf>
    <xf numFmtId="49" fontId="0" fillId="0" borderId="47" xfId="0" applyNumberFormat="1" applyBorder="1" applyAlignment="1">
      <alignment horizontal="centerContinuous"/>
    </xf>
    <xf numFmtId="200" fontId="22" fillId="0" borderId="42" xfId="0" applyNumberFormat="1" applyFont="1" applyFill="1" applyBorder="1" applyAlignment="1" applyProtection="1">
      <alignment horizontal="right"/>
      <protection locked="0"/>
    </xf>
    <xf numFmtId="0" fontId="25" fillId="0" borderId="57" xfId="0" applyFont="1" applyFill="1" applyBorder="1" applyAlignment="1">
      <alignment vertical="center" wrapText="1"/>
    </xf>
    <xf numFmtId="0" fontId="25" fillId="0" borderId="42" xfId="0" applyFont="1" applyFill="1" applyBorder="1" applyAlignment="1" applyProtection="1">
      <alignment wrapText="1"/>
      <protection locked="0"/>
    </xf>
    <xf numFmtId="49" fontId="0" fillId="0" borderId="52" xfId="0" applyNumberFormat="1" applyBorder="1" applyAlignment="1">
      <alignment horizontal="center"/>
    </xf>
    <xf numFmtId="0" fontId="1" fillId="0" borderId="58" xfId="0" applyFont="1" applyBorder="1" applyAlignment="1">
      <alignment horizontal="center"/>
    </xf>
    <xf numFmtId="200" fontId="22" fillId="0" borderId="52" xfId="0" applyNumberFormat="1" applyFont="1" applyFill="1" applyBorder="1" applyAlignment="1" applyProtection="1">
      <alignment horizontal="right"/>
      <protection locked="0"/>
    </xf>
    <xf numFmtId="0" fontId="26" fillId="0" borderId="35" xfId="0" applyFont="1" applyFill="1" applyBorder="1" applyAlignment="1">
      <alignment wrapText="1"/>
    </xf>
    <xf numFmtId="0" fontId="26" fillId="0" borderId="36" xfId="0" applyFont="1" applyFill="1" applyBorder="1" applyAlignment="1" applyProtection="1">
      <alignment wrapText="1"/>
      <protection locked="0"/>
    </xf>
    <xf numFmtId="49" fontId="0" fillId="0" borderId="37" xfId="0" applyNumberFormat="1" applyBorder="1" applyAlignment="1">
      <alignment horizontal="center"/>
    </xf>
    <xf numFmtId="0" fontId="0" fillId="0" borderId="53" xfId="0" applyFont="1" applyBorder="1" applyAlignment="1">
      <alignment horizontal="center"/>
    </xf>
    <xf numFmtId="200" fontId="22" fillId="0" borderId="10" xfId="0" applyNumberFormat="1" applyFont="1" applyFill="1" applyBorder="1" applyAlignment="1" applyProtection="1">
      <alignment horizontal="right"/>
      <protection locked="0"/>
    </xf>
    <xf numFmtId="200" fontId="22" fillId="0" borderId="34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/>
    </xf>
    <xf numFmtId="49" fontId="0" fillId="0" borderId="0" xfId="0" applyNumberFormat="1" applyBorder="1" applyAlignment="1">
      <alignment horizontal="centerContinuous"/>
    </xf>
    <xf numFmtId="181" fontId="0" fillId="0" borderId="0" xfId="0" applyNumberFormat="1" applyFill="1" applyBorder="1" applyAlignment="1" applyProtection="1">
      <alignment horizontal="right"/>
      <protection/>
    </xf>
    <xf numFmtId="49" fontId="0" fillId="0" borderId="27" xfId="0" applyNumberFormat="1" applyBorder="1" applyAlignment="1" applyProtection="1">
      <alignment horizontal="center" wrapText="1"/>
      <protection/>
    </xf>
    <xf numFmtId="0" fontId="1" fillId="0" borderId="0" xfId="0" applyFont="1" applyBorder="1" applyAlignment="1">
      <alignment horizontal="right"/>
    </xf>
    <xf numFmtId="0" fontId="1" fillId="0" borderId="31" xfId="0" applyFont="1" applyBorder="1" applyAlignment="1" applyProtection="1">
      <alignment horizontal="center" wrapText="1"/>
      <protection/>
    </xf>
    <xf numFmtId="0" fontId="1" fillId="0" borderId="59" xfId="0" applyFont="1" applyBorder="1" applyAlignment="1" applyProtection="1">
      <alignment horizontal="center"/>
      <protection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0" fillId="0" borderId="27" xfId="0" applyNumberFormat="1" applyBorder="1" applyAlignment="1" applyProtection="1">
      <alignment horizontal="center"/>
      <protection/>
    </xf>
    <xf numFmtId="49" fontId="0" fillId="0" borderId="10" xfId="0" applyNumberFormat="1" applyBorder="1" applyAlignment="1">
      <alignment horizontal="center"/>
    </xf>
    <xf numFmtId="0" fontId="26" fillId="0" borderId="24" xfId="0" applyFont="1" applyBorder="1" applyAlignment="1" applyProtection="1">
      <alignment wrapText="1"/>
      <protection/>
    </xf>
    <xf numFmtId="0" fontId="0" fillId="0" borderId="60" xfId="0" applyFont="1" applyBorder="1" applyAlignment="1" applyProtection="1">
      <alignment horizontal="center"/>
      <protection/>
    </xf>
    <xf numFmtId="0" fontId="22" fillId="0" borderId="18" xfId="0" applyNumberFormat="1" applyFont="1" applyBorder="1" applyAlignment="1" applyProtection="1">
      <alignment horizontal="center" vertical="center"/>
      <protection/>
    </xf>
    <xf numFmtId="0" fontId="22" fillId="0" borderId="19" xfId="0" applyNumberFormat="1" applyFont="1" applyBorder="1" applyAlignment="1" applyProtection="1">
      <alignment horizontal="center" vertical="center"/>
      <protection/>
    </xf>
    <xf numFmtId="195" fontId="0" fillId="0" borderId="0" xfId="0" applyNumberFormat="1" applyFill="1" applyBorder="1" applyAlignment="1" applyProtection="1">
      <alignment horizontal="right"/>
      <protection/>
    </xf>
    <xf numFmtId="182" fontId="22" fillId="0" borderId="61" xfId="0" applyNumberFormat="1" applyFont="1" applyBorder="1" applyAlignment="1" applyProtection="1">
      <alignment/>
      <protection locked="0"/>
    </xf>
    <xf numFmtId="0" fontId="26" fillId="0" borderId="35" xfId="0" applyFont="1" applyFill="1" applyBorder="1" applyAlignment="1" applyProtection="1">
      <alignment wrapText="1"/>
      <protection/>
    </xf>
    <xf numFmtId="0" fontId="26" fillId="0" borderId="37" xfId="0" applyFont="1" applyBorder="1" applyAlignment="1" applyProtection="1">
      <alignment wrapText="1"/>
      <protection/>
    </xf>
    <xf numFmtId="0" fontId="0" fillId="0" borderId="15" xfId="0" applyFont="1" applyBorder="1" applyAlignment="1" applyProtection="1">
      <alignment horizontal="center"/>
      <protection/>
    </xf>
    <xf numFmtId="0" fontId="22" fillId="0" borderId="10" xfId="0" applyNumberFormat="1" applyFont="1" applyBorder="1" applyAlignment="1" applyProtection="1">
      <alignment horizontal="center" vertical="center"/>
      <protection/>
    </xf>
    <xf numFmtId="0" fontId="22" fillId="0" borderId="34" xfId="0" applyNumberFormat="1" applyFont="1" applyBorder="1" applyAlignment="1" applyProtection="1">
      <alignment horizontal="center" vertical="center"/>
      <protection/>
    </xf>
    <xf numFmtId="0" fontId="24" fillId="0" borderId="0" xfId="0" applyFont="1" applyFill="1" applyAlignment="1">
      <alignment/>
    </xf>
    <xf numFmtId="180" fontId="0" fillId="0" borderId="0" xfId="0" applyNumberFormat="1" applyBorder="1" applyAlignment="1">
      <alignment horizontal="right"/>
    </xf>
    <xf numFmtId="0" fontId="0" fillId="0" borderId="0" xfId="0" applyBorder="1" applyAlignment="1">
      <alignment wrapText="1"/>
    </xf>
    <xf numFmtId="0" fontId="23" fillId="0" borderId="0" xfId="0" applyFont="1" applyFill="1" applyBorder="1" applyAlignment="1">
      <alignment horizontal="centerContinuous"/>
    </xf>
    <xf numFmtId="49" fontId="0" fillId="0" borderId="0" xfId="0" applyNumberFormat="1" applyBorder="1" applyAlignment="1">
      <alignment horizontal="right"/>
    </xf>
    <xf numFmtId="49" fontId="29" fillId="0" borderId="0" xfId="0" applyNumberFormat="1" applyFont="1" applyFill="1" applyAlignment="1">
      <alignment/>
    </xf>
    <xf numFmtId="49" fontId="0" fillId="0" borderId="0" xfId="0" applyNumberFormat="1" applyAlignment="1">
      <alignment horizontal="right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25" fillId="0" borderId="43" xfId="0" applyFont="1" applyBorder="1" applyAlignment="1" applyProtection="1">
      <alignment horizontal="center" wrapText="1"/>
      <protection/>
    </xf>
    <xf numFmtId="0" fontId="25" fillId="0" borderId="31" xfId="0" applyFont="1" applyBorder="1" applyAlignment="1" applyProtection="1">
      <alignment horizontal="centerContinuous"/>
      <protection/>
    </xf>
    <xf numFmtId="0" fontId="25" fillId="0" borderId="10" xfId="0" applyFont="1" applyBorder="1" applyAlignment="1" applyProtection="1">
      <alignment horizontal="centerContinuous"/>
      <protection/>
    </xf>
    <xf numFmtId="49" fontId="25" fillId="0" borderId="10" xfId="0" applyNumberFormat="1" applyFont="1" applyBorder="1" applyAlignment="1">
      <alignment horizontal="center"/>
    </xf>
    <xf numFmtId="49" fontId="25" fillId="0" borderId="34" xfId="0" applyNumberFormat="1" applyFont="1" applyBorder="1" applyAlignment="1">
      <alignment horizontal="center"/>
    </xf>
    <xf numFmtId="0" fontId="26" fillId="0" borderId="25" xfId="0" applyFont="1" applyFill="1" applyBorder="1" applyAlignment="1" applyProtection="1">
      <alignment wrapText="1"/>
      <protection/>
    </xf>
    <xf numFmtId="49" fontId="26" fillId="0" borderId="29" xfId="0" applyNumberFormat="1" applyFont="1" applyBorder="1" applyAlignment="1" applyProtection="1">
      <alignment horizontal="center"/>
      <protection locked="0"/>
    </xf>
    <xf numFmtId="49" fontId="26" fillId="0" borderId="45" xfId="0" applyNumberFormat="1" applyFont="1" applyBorder="1" applyAlignment="1" applyProtection="1">
      <alignment horizontal="center"/>
      <protection/>
    </xf>
    <xf numFmtId="200" fontId="26" fillId="0" borderId="18" xfId="0" applyNumberFormat="1" applyFont="1" applyFill="1" applyBorder="1" applyAlignment="1" applyProtection="1">
      <alignment horizontal="right"/>
      <protection locked="0"/>
    </xf>
    <xf numFmtId="200" fontId="26" fillId="0" borderId="19" xfId="0" applyNumberFormat="1" applyFont="1" applyFill="1" applyBorder="1" applyAlignment="1" applyProtection="1">
      <alignment horizontal="right"/>
      <protection locked="0"/>
    </xf>
    <xf numFmtId="49" fontId="26" fillId="0" borderId="29" xfId="0" applyNumberFormat="1" applyFont="1" applyBorder="1" applyAlignment="1" applyProtection="1">
      <alignment horizontal="centerContinuous"/>
      <protection locked="0"/>
    </xf>
    <xf numFmtId="49" fontId="26" fillId="0" borderId="47" xfId="0" applyNumberFormat="1" applyFont="1" applyBorder="1" applyAlignment="1" applyProtection="1">
      <alignment horizontal="centerContinuous"/>
      <protection/>
    </xf>
    <xf numFmtId="200" fontId="26" fillId="0" borderId="31" xfId="0" applyNumberFormat="1" applyFont="1" applyFill="1" applyBorder="1" applyAlignment="1" applyProtection="1">
      <alignment horizontal="right"/>
      <protection locked="0"/>
    </xf>
    <xf numFmtId="200" fontId="26" fillId="0" borderId="42" xfId="0" applyNumberFormat="1" applyFont="1" applyFill="1" applyBorder="1" applyAlignment="1" applyProtection="1">
      <alignment horizontal="right"/>
      <protection locked="0"/>
    </xf>
    <xf numFmtId="200" fontId="26" fillId="0" borderId="52" xfId="0" applyNumberFormat="1" applyFont="1" applyFill="1" applyBorder="1" applyAlignment="1" applyProtection="1">
      <alignment horizontal="right"/>
      <protection locked="0"/>
    </xf>
    <xf numFmtId="49" fontId="26" fillId="0" borderId="37" xfId="0" applyNumberFormat="1" applyFont="1" applyBorder="1" applyAlignment="1" applyProtection="1">
      <alignment horizontal="centerContinuous"/>
      <protection locked="0"/>
    </xf>
    <xf numFmtId="49" fontId="26" fillId="0" borderId="53" xfId="0" applyNumberFormat="1" applyFont="1" applyBorder="1" applyAlignment="1" applyProtection="1">
      <alignment horizontal="centerContinuous"/>
      <protection/>
    </xf>
    <xf numFmtId="200" fontId="26" fillId="0" borderId="10" xfId="0" applyNumberFormat="1" applyFont="1" applyFill="1" applyBorder="1" applyAlignment="1" applyProtection="1">
      <alignment horizontal="right"/>
      <protection locked="0"/>
    </xf>
    <xf numFmtId="200" fontId="26" fillId="0" borderId="34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left"/>
      <protection locked="0"/>
    </xf>
    <xf numFmtId="49" fontId="22" fillId="0" borderId="0" xfId="0" applyNumberFormat="1" applyFont="1" applyAlignment="1">
      <alignment/>
    </xf>
    <xf numFmtId="0" fontId="0" fillId="0" borderId="0" xfId="0" applyAlignment="1">
      <alignment wrapText="1"/>
    </xf>
    <xf numFmtId="49" fontId="22" fillId="0" borderId="0" xfId="0" applyNumberFormat="1" applyFont="1" applyAlignment="1">
      <alignment horizontal="left"/>
    </xf>
    <xf numFmtId="49" fontId="0" fillId="0" borderId="0" xfId="0" applyNumberFormat="1" applyFont="1" applyAlignment="1" applyProtection="1">
      <alignment wrapText="1"/>
      <protection locked="0"/>
    </xf>
    <xf numFmtId="49" fontId="1" fillId="0" borderId="0" xfId="0" applyNumberFormat="1" applyFont="1" applyAlignment="1" applyProtection="1">
      <alignment wrapText="1"/>
      <protection locked="0"/>
    </xf>
    <xf numFmtId="49" fontId="23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 applyProtection="1">
      <alignment horizontal="left" wrapText="1" shrinkToFit="1"/>
      <protection/>
    </xf>
    <xf numFmtId="0" fontId="1" fillId="0" borderId="0" xfId="0" applyNumberFormat="1" applyFont="1" applyAlignment="1" applyProtection="1">
      <alignment horizontal="left" wrapText="1" shrinkToFit="1"/>
      <protection/>
    </xf>
    <xf numFmtId="0" fontId="0" fillId="0" borderId="0" xfId="0" applyNumberFormat="1" applyAlignment="1">
      <alignment horizontal="left" shrinkToFit="1"/>
    </xf>
    <xf numFmtId="0" fontId="22" fillId="0" borderId="0" xfId="0" applyNumberFormat="1" applyFont="1" applyAlignment="1" applyProtection="1">
      <alignment horizontal="right" vertical="center" wrapText="1" shrinkToFit="1"/>
      <protection/>
    </xf>
    <xf numFmtId="0" fontId="0" fillId="0" borderId="0" xfId="0" applyAlignment="1">
      <alignment horizontal="right" vertical="center" shrinkToFit="1"/>
    </xf>
    <xf numFmtId="0" fontId="22" fillId="0" borderId="0" xfId="0" applyNumberFormat="1" applyFont="1" applyAlignment="1" applyProtection="1">
      <alignment horizontal="left" vertical="center" wrapText="1" shrinkToFit="1"/>
      <protection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 applyProtection="1">
      <alignment horizontal="left" shrinkToFit="1"/>
      <protection/>
    </xf>
    <xf numFmtId="0" fontId="22" fillId="0" borderId="0" xfId="0" applyFont="1" applyAlignment="1" applyProtection="1">
      <alignment wrapText="1"/>
      <protection locked="0"/>
    </xf>
    <xf numFmtId="0" fontId="1" fillId="0" borderId="62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>
      <alignment/>
    </xf>
    <xf numFmtId="49" fontId="1" fillId="0" borderId="0" xfId="0" applyNumberFormat="1" applyFont="1" applyAlignment="1" applyProtection="1">
      <alignment horizontal="left" wrapText="1"/>
      <protection/>
    </xf>
    <xf numFmtId="0" fontId="1" fillId="0" borderId="0" xfId="0" applyNumberFormat="1" applyFont="1" applyAlignment="1" applyProtection="1">
      <alignment horizontal="left" wrapText="1"/>
      <protection/>
    </xf>
    <xf numFmtId="0" fontId="1" fillId="0" borderId="0" xfId="0" applyNumberFormat="1" applyFont="1" applyAlignment="1" applyProtection="1">
      <alignment horizontal="left" shrinkToFit="1"/>
      <protection/>
    </xf>
    <xf numFmtId="49" fontId="1" fillId="0" borderId="63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horizontal="left" shrinkToFit="1"/>
      <protection locked="0"/>
    </xf>
    <xf numFmtId="0" fontId="0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22" fillId="0" borderId="0" xfId="0" applyNumberFormat="1" applyFont="1" applyAlignment="1" applyProtection="1">
      <alignment horizontal="center" vertical="center" wrapText="1" shrinkToFit="1"/>
      <protection/>
    </xf>
    <xf numFmtId="0" fontId="0" fillId="0" borderId="64" xfId="0" applyFill="1" applyBorder="1" applyAlignment="1">
      <alignment horizontal="center" vertical="center" wrapText="1"/>
    </xf>
    <xf numFmtId="0" fontId="1" fillId="0" borderId="45" xfId="0" applyFont="1" applyFill="1" applyBorder="1" applyAlignment="1" applyProtection="1">
      <alignment horizontal="center" vertical="center" wrapText="1"/>
      <protection/>
    </xf>
    <xf numFmtId="0" fontId="1" fillId="0" borderId="5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F01c_.xlt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ojtovich.SKATE\Local%20Settings\Application%20Data\Opera\Opera\profile\cache4\temporary_download\F01_50016_1_2009_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ojtovich.SKATE\Local%20Settings\Application%20Data\Opera\Opera\profile\cache4\temporary_download\F02_50016_1_2009_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"/>
      <sheetName val="TITUL"/>
      <sheetName val="F24_1"/>
      <sheetName val="Лист1"/>
      <sheetName val="СВОД1"/>
      <sheetName val="СВОД2"/>
      <sheetName val="СВОД3"/>
      <sheetName val="Лист2"/>
      <sheetName val="СВОД"/>
      <sheetName val="10"/>
      <sheetName val="Оглавление"/>
      <sheetName val="Информация"/>
      <sheetName val="Список"/>
      <sheetName val="Доп инфо"/>
      <sheetName val="Проверка"/>
      <sheetName val="ОСВ"/>
      <sheetName val="ОВ (79)"/>
      <sheetName val="Ф1"/>
      <sheetName val="Ф2"/>
      <sheetName val="№1"/>
      <sheetName val="№2"/>
      <sheetName val="№3"/>
      <sheetName val="№4"/>
      <sheetName val="№5-16"/>
      <sheetName val="№17"/>
      <sheetName val="№18-25"/>
      <sheetName val="ОС"/>
      <sheetName val="КВ"/>
      <sheetName val="ДЗ"/>
      <sheetName val="Налоги"/>
      <sheetName val="ТМЦ"/>
      <sheetName val="Расходы"/>
      <sheetName val="Расходы_прочие"/>
      <sheetName val="Доходы"/>
      <sheetName val="Доходы-Ростелеком"/>
      <sheetName val="С3"/>
      <sheetName val="С4"/>
      <sheetName val="С5"/>
      <sheetName val="OUTPUT"/>
      <sheetName val="финансирование"/>
      <sheetName val="ддс"/>
      <sheetName val="анализ"/>
      <sheetName val="F01c_"/>
      <sheetName val="Лист3"/>
      <sheetName val="Вязовка"/>
      <sheetName val="Красноармейск"/>
      <sheetName val="Советское"/>
      <sheetName val="Ершов"/>
      <sheetName val="Озинки"/>
      <sheetName val="Саратов,Энгельс"/>
      <sheetName val="Воскресенск"/>
      <sheetName val="ВСЕГО"/>
      <sheetName val="Инструкция"/>
      <sheetName val="курс$"/>
      <sheetName val="БПЛАН"/>
      <sheetName val="формат P&amp;L"/>
      <sheetName val="план рег оп"/>
      <sheetName val="предоставление ЦК"/>
      <sheetName val="предоставление АК"/>
      <sheetName val="Трафик пользователей"/>
      <sheetName val="телефонные карты"/>
      <sheetName val="региональные операторы"/>
      <sheetName val="Альтернативные операторы"/>
      <sheetName val="док.электросвязь"/>
      <sheetName val="телематические службы"/>
      <sheetName val="ИСС"/>
      <sheetName val="ТВ и РВ"/>
      <sheetName val="Номерная емкость РТК"/>
      <sheetName val="Прочие УС"/>
      <sheetName val="УХ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1"/>
      <sheetName val="12"/>
      <sheetName val="ф41_БПЛАН"/>
      <sheetName val="БП РСБУ"/>
      <sheetName val="БП МСФО"/>
      <sheetName val="курс"/>
      <sheetName val="01-05"/>
      <sheetName val="Стр%"/>
      <sheetName val="Обозначения"/>
      <sheetName val="Порядок заполнения"/>
      <sheetName val="КОНТРОЛИ"/>
      <sheetName val="Общие данные"/>
      <sheetName val="Данные ФСС"/>
      <sheetName val="ОСС_3"/>
      <sheetName val="ОСС_4"/>
      <sheetName val="ОСС_5"/>
      <sheetName val="ОСС_7"/>
      <sheetName val="ОСС_11"/>
      <sheetName val="ОСС_12"/>
      <sheetName val="Т_7"/>
      <sheetName val="Т_8"/>
      <sheetName val="Инвалиды_ЕСН_Травм_ФСС"/>
      <sheetName val="БЛ_Травм"/>
      <sheetName val="Ш_3389_1"/>
      <sheetName val="Ш_3389_2"/>
      <sheetName val="Ш_3389_3"/>
      <sheetName val="Ш_4054"/>
      <sheetName val="Ш_СВО_мес_1"/>
      <sheetName val="Ш_СВО_мес_2"/>
      <sheetName val="Ш_СВО_мес_3"/>
      <sheetName val="Ш_СВО_НИ"/>
      <sheetName val="Ш_СВО построчный"/>
      <sheetName val="Ш_регрессия_0"/>
      <sheetName val="Ш_регрессия_1"/>
      <sheetName val="Ш_регрессия_2"/>
      <sheetName val="Ш_регрессия_3"/>
      <sheetName val="Динамика ЕСН"/>
      <sheetName val="Лист подтверждения"/>
      <sheetName val="a"/>
      <sheetName val="NF50"/>
      <sheetName val="b"/>
      <sheetName val="F50_1"/>
      <sheetName val="F50_2"/>
      <sheetName val="F50_3"/>
      <sheetName val="c"/>
      <sheetName val="NF70"/>
      <sheetName val="d"/>
      <sheetName val="F70_1"/>
      <sheetName val="F70_2"/>
      <sheetName val="F70_3"/>
      <sheetName val="e"/>
      <sheetName val="3389_ЭТС_1"/>
      <sheetName val="3389_ЭТС_2"/>
      <sheetName val="3389_ЭТС_3"/>
      <sheetName val="f"/>
      <sheetName val="4054_ЭТС"/>
      <sheetName val="g"/>
      <sheetName val="4062_ЕСН_АВ_0"/>
      <sheetName val="4062_ЕСН_АВ_1"/>
      <sheetName val="4062_ЕСН_АВ_2"/>
      <sheetName val="4062_ЕСН_АВ_3"/>
      <sheetName val="h"/>
      <sheetName val="4069_ОПС_0"/>
      <sheetName val="4069_ОПС_1"/>
      <sheetName val="4069_ОПС_2"/>
      <sheetName val="4069_ОПС_3"/>
      <sheetName val="i"/>
      <sheetName val="СВО_НИ"/>
      <sheetName val="k"/>
      <sheetName val="СВО_мес_1"/>
      <sheetName val="СВО_мес_2"/>
      <sheetName val="СВО_мес_3"/>
      <sheetName val="l"/>
      <sheetName val="4053_ФБ"/>
      <sheetName val="4053_Травм"/>
      <sheetName val="4053_ФСС"/>
      <sheetName val="69.11.11"/>
      <sheetName val="69.12.11"/>
      <sheetName val="69.12.12"/>
      <sheetName val="69.20.11"/>
      <sheetName val="69.20.12"/>
      <sheetName val="69.30.11"/>
      <sheetName val="69.40.11"/>
      <sheetName val="69.50.11"/>
      <sheetName val="69.50.12"/>
      <sheetName val="68.10.00_1"/>
      <sheetName val="68.10.00_2"/>
      <sheetName val="68.10.00_3"/>
      <sheetName val="68.10.00_НИ"/>
      <sheetName val="70.00.00"/>
      <sheetName val="data"/>
      <sheetName val="m"/>
      <sheetName val="Таблица входимости"/>
      <sheetName val="n"/>
      <sheetName val="ОПС_р.2"/>
      <sheetName val="ОПС_р.2.1"/>
      <sheetName val="ОПС_р.2.2"/>
      <sheetName val="o"/>
      <sheetName val="ЕСН_АВ_р.2стр.1"/>
      <sheetName val="ЕСН_АВ_р.2стр.2"/>
      <sheetName val="ЕСН_АВ_р.2стр.3"/>
      <sheetName val="ЕСН_АВ_р.2.1"/>
      <sheetName val="ЕСН_АВ_р.3.1"/>
      <sheetName val="p"/>
      <sheetName val="4-ФСС_табл. 1, 2"/>
      <sheetName val="4-ФСС_табл. 3"/>
      <sheetName val="4-ФСС_табл. 7, 8"/>
      <sheetName val="4-ФСС_табл. 9, 10"/>
      <sheetName val="4-ФСС_табл. 11, 12"/>
    </sheetNames>
    <definedNames>
      <definedName name="F01_2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f"/>
      <sheetName val="TITLE"/>
      <sheetName val="F01_1"/>
    </sheetNames>
    <sheetDataSet>
      <sheetData sheetId="1">
        <row r="3">
          <cell r="C3" t="str">
            <v>Sibirtelecom OJSC</v>
          </cell>
        </row>
        <row r="7">
          <cell r="C7" t="str">
            <v>5407127828</v>
          </cell>
        </row>
        <row r="27">
          <cell r="C27" t="str">
            <v>000 rub.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f"/>
      <sheetName val="TITLE"/>
      <sheetName val="F02_1"/>
    </sheetNames>
    <sheetDataSet>
      <sheetData sheetId="1">
        <row r="7">
          <cell r="C7" t="str">
            <v>5407127828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G119"/>
  <sheetViews>
    <sheetView showZeros="0" tabSelected="1" zoomScale="70" zoomScaleNormal="70" zoomScaleSheetLayoutView="100" workbookViewId="0" topLeftCell="B1">
      <pane ySplit="555" topLeftCell="BM1" activePane="bottomLeft" state="split"/>
      <selection pane="topLeft" activeCell="B1" sqref="B1"/>
      <selection pane="bottomLeft" activeCell="B5" sqref="B5:E5"/>
    </sheetView>
  </sheetViews>
  <sheetFormatPr defaultColWidth="9.00390625" defaultRowHeight="12.75"/>
  <cols>
    <col min="1" max="1" width="6.875" style="0" hidden="1" customWidth="1"/>
    <col min="2" max="2" width="40.75390625" style="0" customWidth="1"/>
    <col min="3" max="3" width="8.25390625" style="0" customWidth="1"/>
    <col min="4" max="4" width="11.25390625" style="14" customWidth="1"/>
    <col min="5" max="5" width="16.25390625" style="0" customWidth="1"/>
    <col min="6" max="6" width="18.00390625" style="0" customWidth="1"/>
    <col min="7" max="7" width="16.875" style="0" customWidth="1"/>
  </cols>
  <sheetData>
    <row r="1" spans="2:6" ht="12.75">
      <c r="B1" s="1"/>
      <c r="C1" s="2"/>
      <c r="D1" s="3"/>
      <c r="E1" s="4"/>
      <c r="F1" s="5"/>
    </row>
    <row r="2" spans="2:6" s="6" customFormat="1" ht="12.75">
      <c r="B2" s="7"/>
      <c r="C2" s="8"/>
      <c r="D2" s="9"/>
      <c r="E2" s="10"/>
      <c r="F2" s="11"/>
    </row>
    <row r="3" spans="2:6" s="6" customFormat="1" ht="12.75">
      <c r="B3" s="12"/>
      <c r="C3" s="13"/>
      <c r="D3" s="13"/>
      <c r="E3" s="14"/>
      <c r="F3" s="11"/>
    </row>
    <row r="4" spans="2:6" s="6" customFormat="1" ht="25.5" customHeight="1">
      <c r="B4" s="12"/>
      <c r="C4" s="15"/>
      <c r="D4" s="15"/>
      <c r="E4"/>
      <c r="F4" s="16"/>
    </row>
    <row r="5" spans="1:7" s="6" customFormat="1" ht="21.75" customHeight="1" thickBot="1">
      <c r="A5"/>
      <c r="B5" s="308" t="s">
        <v>0</v>
      </c>
      <c r="C5" s="309"/>
      <c r="D5" s="309"/>
      <c r="E5" s="310"/>
      <c r="F5" s="17"/>
      <c r="G5" s="18" t="s">
        <v>1</v>
      </c>
    </row>
    <row r="6" spans="2:7" s="6" customFormat="1" ht="18.75" customHeight="1">
      <c r="B6" s="19"/>
      <c r="C6" s="19"/>
      <c r="D6" s="5"/>
      <c r="E6" s="20"/>
      <c r="F6" s="20" t="s">
        <v>2</v>
      </c>
      <c r="G6" s="21" t="s">
        <v>3</v>
      </c>
    </row>
    <row r="7" spans="1:7" s="6" customFormat="1" ht="24" customHeight="1">
      <c r="A7" s="22"/>
      <c r="B7" s="23" t="s">
        <v>4</v>
      </c>
      <c r="C7" s="311" t="s">
        <v>5</v>
      </c>
      <c r="D7" s="312"/>
      <c r="E7" s="24"/>
      <c r="F7" s="24" t="s">
        <v>6</v>
      </c>
      <c r="G7" s="25" t="s">
        <v>7</v>
      </c>
    </row>
    <row r="8" spans="1:7" s="6" customFormat="1" ht="40.5" customHeight="1">
      <c r="A8" s="19"/>
      <c r="B8" s="26" t="s">
        <v>8</v>
      </c>
      <c r="C8" s="313" t="str">
        <f>'[2]TITLE'!C3</f>
        <v>Sibirtelecom OJSC</v>
      </c>
      <c r="D8" s="314"/>
      <c r="E8" s="315"/>
      <c r="F8" s="27" t="s">
        <v>9</v>
      </c>
      <c r="G8" s="28" t="s">
        <v>10</v>
      </c>
    </row>
    <row r="9" spans="1:7" s="6" customFormat="1" ht="33" customHeight="1">
      <c r="A9" s="29"/>
      <c r="B9" s="30" t="s">
        <v>11</v>
      </c>
      <c r="C9" s="313" t="str">
        <f>'[2]TITLE'!C7</f>
        <v>5407127828</v>
      </c>
      <c r="D9" s="314"/>
      <c r="E9" s="314"/>
      <c r="F9" s="20" t="s">
        <v>12</v>
      </c>
      <c r="G9" s="31" t="s">
        <v>13</v>
      </c>
    </row>
    <row r="10" spans="2:7" s="6" customFormat="1" ht="27.75" customHeight="1">
      <c r="B10" s="32" t="s">
        <v>14</v>
      </c>
      <c r="C10" s="307" t="s">
        <v>15</v>
      </c>
      <c r="D10" s="307"/>
      <c r="E10" s="307"/>
      <c r="F10" s="20" t="s">
        <v>16</v>
      </c>
      <c r="G10" s="31" t="s">
        <v>17</v>
      </c>
    </row>
    <row r="11" spans="2:7" s="6" customFormat="1" ht="30.75" customHeight="1">
      <c r="B11" s="30" t="s">
        <v>18</v>
      </c>
      <c r="C11" s="306" t="s">
        <v>19</v>
      </c>
      <c r="D11" s="306"/>
      <c r="E11" s="306"/>
      <c r="F11" s="20" t="s">
        <v>20</v>
      </c>
      <c r="G11" s="28" t="s">
        <v>21</v>
      </c>
    </row>
    <row r="12" spans="2:7" s="6" customFormat="1" ht="27" customHeight="1" thickBot="1">
      <c r="B12" s="32" t="s">
        <v>22</v>
      </c>
      <c r="C12" s="320" t="str">
        <f>'[2]TITLE'!C27</f>
        <v>000 rub.</v>
      </c>
      <c r="D12" s="315"/>
      <c r="E12" s="34"/>
      <c r="F12" s="34" t="s">
        <v>23</v>
      </c>
      <c r="G12" s="35" t="s">
        <v>24</v>
      </c>
    </row>
    <row r="13" spans="1:7" s="6" customFormat="1" ht="30.75" customHeight="1" thickBot="1">
      <c r="A13" s="36"/>
      <c r="B13" s="37" t="s">
        <v>25</v>
      </c>
      <c r="C13" s="321" t="s">
        <v>26</v>
      </c>
      <c r="D13" s="321"/>
      <c r="E13" s="321"/>
      <c r="F13" s="321"/>
      <c r="G13" s="38"/>
    </row>
    <row r="14" spans="2:7" s="6" customFormat="1" ht="18" customHeight="1">
      <c r="B14" s="19"/>
      <c r="C14" s="19"/>
      <c r="D14"/>
      <c r="E14" s="20"/>
      <c r="F14" s="20" t="s">
        <v>27</v>
      </c>
      <c r="G14" s="39"/>
    </row>
    <row r="15" spans="2:7" s="6" customFormat="1" ht="18.75" customHeight="1" thickBot="1">
      <c r="B15" s="19"/>
      <c r="C15" s="19"/>
      <c r="D15"/>
      <c r="E15" s="20"/>
      <c r="F15" s="20" t="s">
        <v>28</v>
      </c>
      <c r="G15" s="40"/>
    </row>
    <row r="16" spans="2:6" s="6" customFormat="1" ht="12.75">
      <c r="B16" s="41"/>
      <c r="C16" s="41"/>
      <c r="D16" s="42"/>
      <c r="E16" s="43"/>
      <c r="F16" s="44"/>
    </row>
    <row r="17" spans="1:6" s="6" customFormat="1" ht="12.75" customHeight="1" thickBot="1">
      <c r="A17" s="6" t="s">
        <v>29</v>
      </c>
      <c r="B17" s="45"/>
      <c r="C17" s="45"/>
      <c r="D17" s="46"/>
      <c r="E17" s="47"/>
      <c r="F17" s="45"/>
    </row>
    <row r="18" spans="2:7" s="19" customFormat="1" ht="40.5" customHeight="1">
      <c r="B18" s="48" t="s">
        <v>30</v>
      </c>
      <c r="C18" s="49" t="s">
        <v>31</v>
      </c>
      <c r="D18" s="50" t="s">
        <v>32</v>
      </c>
      <c r="E18" s="51" t="s">
        <v>33</v>
      </c>
      <c r="F18" s="52" t="s">
        <v>34</v>
      </c>
      <c r="G18" s="53" t="s">
        <v>35</v>
      </c>
    </row>
    <row r="19" spans="1:7" s="19" customFormat="1" ht="16.5" customHeight="1" thickBot="1">
      <c r="A19" s="19" t="s">
        <v>36</v>
      </c>
      <c r="B19" s="54">
        <v>1</v>
      </c>
      <c r="C19" s="55" t="s">
        <v>37</v>
      </c>
      <c r="D19" s="56">
        <v>2</v>
      </c>
      <c r="E19" s="57" t="s">
        <v>38</v>
      </c>
      <c r="F19" s="58">
        <v>3</v>
      </c>
      <c r="G19" s="59">
        <v>4</v>
      </c>
    </row>
    <row r="20" spans="1:7" s="19" customFormat="1" ht="27" customHeight="1">
      <c r="A20" s="19" t="s">
        <v>39</v>
      </c>
      <c r="B20" s="60" t="s">
        <v>107</v>
      </c>
      <c r="C20" s="61"/>
      <c r="D20" s="62">
        <v>110</v>
      </c>
      <c r="E20" s="63">
        <v>110</v>
      </c>
      <c r="F20" s="64">
        <v>60126</v>
      </c>
      <c r="G20" s="65">
        <v>63481</v>
      </c>
    </row>
    <row r="21" spans="1:7" s="6" customFormat="1" ht="18.75" customHeight="1">
      <c r="A21" s="19" t="s">
        <v>39</v>
      </c>
      <c r="B21" s="66" t="s">
        <v>40</v>
      </c>
      <c r="C21" s="67"/>
      <c r="D21" s="68">
        <v>120</v>
      </c>
      <c r="E21" s="69">
        <v>120</v>
      </c>
      <c r="F21" s="70">
        <v>25930811</v>
      </c>
      <c r="G21" s="71">
        <v>28536507</v>
      </c>
    </row>
    <row r="22" spans="1:7" s="6" customFormat="1" ht="19.5" customHeight="1">
      <c r="A22" s="19" t="s">
        <v>39</v>
      </c>
      <c r="B22" s="66" t="s">
        <v>41</v>
      </c>
      <c r="C22" s="67"/>
      <c r="D22" s="68">
        <v>130</v>
      </c>
      <c r="E22" s="72">
        <v>130</v>
      </c>
      <c r="F22" s="73">
        <v>5013563</v>
      </c>
      <c r="G22" s="74">
        <v>1715977</v>
      </c>
    </row>
    <row r="23" spans="1:7" s="6" customFormat="1" ht="26.25" customHeight="1">
      <c r="A23" s="19" t="s">
        <v>39</v>
      </c>
      <c r="B23" s="66" t="s">
        <v>42</v>
      </c>
      <c r="C23" s="67"/>
      <c r="D23" s="68">
        <v>135</v>
      </c>
      <c r="E23" s="69">
        <v>135</v>
      </c>
      <c r="F23" s="70">
        <v>4074</v>
      </c>
      <c r="G23" s="71">
        <v>19225</v>
      </c>
    </row>
    <row r="24" spans="1:7" s="6" customFormat="1" ht="16.5" customHeight="1">
      <c r="A24" s="19" t="s">
        <v>39</v>
      </c>
      <c r="B24" s="66" t="s">
        <v>43</v>
      </c>
      <c r="C24" s="67"/>
      <c r="D24" s="68">
        <v>140</v>
      </c>
      <c r="E24" s="75">
        <v>140</v>
      </c>
      <c r="F24" s="76">
        <f>(F25+F26+F27+F28)</f>
        <v>947696</v>
      </c>
      <c r="G24" s="77">
        <f>(G25+G26+G27+G28)</f>
        <v>947696</v>
      </c>
    </row>
    <row r="25" spans="1:7" s="6" customFormat="1" ht="27.75" customHeight="1">
      <c r="A25" s="19" t="s">
        <v>39</v>
      </c>
      <c r="B25" s="66" t="s">
        <v>44</v>
      </c>
      <c r="C25" s="67"/>
      <c r="D25" s="68"/>
      <c r="E25" s="72">
        <v>141</v>
      </c>
      <c r="F25" s="73">
        <v>933894</v>
      </c>
      <c r="G25" s="74">
        <v>933894</v>
      </c>
    </row>
    <row r="26" spans="1:7" s="6" customFormat="1" ht="19.5" customHeight="1">
      <c r="A26" s="19" t="s">
        <v>39</v>
      </c>
      <c r="B26" s="66" t="s">
        <v>45</v>
      </c>
      <c r="C26" s="67"/>
      <c r="D26" s="68"/>
      <c r="E26" s="72">
        <v>142</v>
      </c>
      <c r="F26" s="73">
        <v>240</v>
      </c>
      <c r="G26" s="74">
        <v>240</v>
      </c>
    </row>
    <row r="27" spans="1:7" s="6" customFormat="1" ht="21.75" customHeight="1">
      <c r="A27" s="19" t="s">
        <v>39</v>
      </c>
      <c r="B27" s="66" t="s">
        <v>46</v>
      </c>
      <c r="C27" s="67"/>
      <c r="D27" s="68"/>
      <c r="E27" s="72">
        <v>143</v>
      </c>
      <c r="F27" s="73">
        <v>13562</v>
      </c>
      <c r="G27" s="74">
        <v>13562</v>
      </c>
    </row>
    <row r="28" spans="1:7" s="6" customFormat="1" ht="18.75" customHeight="1">
      <c r="A28" s="19" t="s">
        <v>39</v>
      </c>
      <c r="B28" s="66" t="s">
        <v>47</v>
      </c>
      <c r="C28" s="67"/>
      <c r="D28" s="68"/>
      <c r="E28" s="72">
        <v>144</v>
      </c>
      <c r="F28" s="73">
        <v>0</v>
      </c>
      <c r="G28" s="74">
        <v>0</v>
      </c>
    </row>
    <row r="29" spans="1:7" s="6" customFormat="1" ht="20.25" customHeight="1">
      <c r="A29" s="19" t="s">
        <v>39</v>
      </c>
      <c r="B29" s="66" t="s">
        <v>48</v>
      </c>
      <c r="C29" s="67"/>
      <c r="D29" s="68">
        <v>145</v>
      </c>
      <c r="E29" s="72">
        <v>145</v>
      </c>
      <c r="F29" s="73">
        <f>307496-51249</f>
        <v>256247</v>
      </c>
      <c r="G29" s="74">
        <v>581157</v>
      </c>
    </row>
    <row r="30" spans="1:7" s="6" customFormat="1" ht="18.75" customHeight="1" thickBot="1">
      <c r="A30" s="19" t="s">
        <v>39</v>
      </c>
      <c r="B30" s="66" t="s">
        <v>49</v>
      </c>
      <c r="C30" s="78"/>
      <c r="D30" s="68">
        <v>150</v>
      </c>
      <c r="E30" s="79">
        <v>150</v>
      </c>
      <c r="F30" s="80">
        <v>3533674</v>
      </c>
      <c r="G30" s="81">
        <v>3410839</v>
      </c>
    </row>
    <row r="31" spans="1:7" s="6" customFormat="1" ht="26.25" customHeight="1" thickBot="1">
      <c r="A31" s="19" t="s">
        <v>39</v>
      </c>
      <c r="B31" s="82" t="s">
        <v>50</v>
      </c>
      <c r="C31" s="83"/>
      <c r="D31" s="84">
        <v>190</v>
      </c>
      <c r="E31" s="85">
        <v>190</v>
      </c>
      <c r="F31" s="86">
        <f>(F20+F21+F22+F23+F24+F29+F30)</f>
        <v>35746191</v>
      </c>
      <c r="G31" s="87">
        <f>(G20+G21+G22+G23+G24+G29+G30)</f>
        <v>35274882</v>
      </c>
    </row>
    <row r="32" spans="1:6" s="6" customFormat="1" ht="14.25" thickBot="1">
      <c r="A32" s="19"/>
      <c r="B32" s="88"/>
      <c r="C32" s="89"/>
      <c r="D32" s="19"/>
      <c r="E32" s="90"/>
      <c r="F32" s="90"/>
    </row>
    <row r="33" spans="1:7" s="6" customFormat="1" ht="41.25" customHeight="1">
      <c r="A33" s="19"/>
      <c r="B33" s="91" t="s">
        <v>30</v>
      </c>
      <c r="C33" s="92" t="s">
        <v>31</v>
      </c>
      <c r="D33" s="50" t="s">
        <v>32</v>
      </c>
      <c r="E33" s="51" t="s">
        <v>33</v>
      </c>
      <c r="F33" s="52" t="s">
        <v>34</v>
      </c>
      <c r="G33" s="53" t="s">
        <v>35</v>
      </c>
    </row>
    <row r="34" spans="1:7" s="6" customFormat="1" ht="18.75" customHeight="1" thickBot="1">
      <c r="A34" s="19" t="s">
        <v>36</v>
      </c>
      <c r="B34" s="93">
        <v>1</v>
      </c>
      <c r="C34" s="94" t="s">
        <v>37</v>
      </c>
      <c r="D34" s="56">
        <v>2</v>
      </c>
      <c r="E34" s="95" t="s">
        <v>38</v>
      </c>
      <c r="F34" s="57">
        <v>3</v>
      </c>
      <c r="G34" s="96">
        <v>4</v>
      </c>
    </row>
    <row r="35" spans="1:7" s="6" customFormat="1" ht="26.25" customHeight="1">
      <c r="A35" s="6" t="s">
        <v>39</v>
      </c>
      <c r="B35" s="60" t="s">
        <v>108</v>
      </c>
      <c r="C35" s="97"/>
      <c r="D35" s="98">
        <v>210</v>
      </c>
      <c r="E35" s="99">
        <v>210</v>
      </c>
      <c r="F35" s="100">
        <f>(F36+F37+F38+F39+F40+F41)</f>
        <v>764517</v>
      </c>
      <c r="G35" s="101">
        <f>(G36+G37+G38+G39+G40+G41)</f>
        <v>729886</v>
      </c>
    </row>
    <row r="36" spans="1:7" s="6" customFormat="1" ht="27" customHeight="1">
      <c r="A36" s="6" t="s">
        <v>39</v>
      </c>
      <c r="B36" s="102" t="s">
        <v>109</v>
      </c>
      <c r="C36" s="103"/>
      <c r="D36" s="104">
        <v>211</v>
      </c>
      <c r="E36" s="105">
        <v>211</v>
      </c>
      <c r="F36" s="73">
        <v>463709</v>
      </c>
      <c r="G36" s="74">
        <v>448724</v>
      </c>
    </row>
    <row r="37" spans="1:7" s="6" customFormat="1" ht="27" customHeight="1">
      <c r="A37" s="6" t="s">
        <v>39</v>
      </c>
      <c r="B37" s="106" t="s">
        <v>51</v>
      </c>
      <c r="C37" s="107"/>
      <c r="D37" s="104">
        <v>213</v>
      </c>
      <c r="E37" s="105">
        <v>213</v>
      </c>
      <c r="F37" s="73">
        <v>0</v>
      </c>
      <c r="G37" s="74">
        <v>0</v>
      </c>
    </row>
    <row r="38" spans="1:7" s="6" customFormat="1" ht="18.75" customHeight="1">
      <c r="A38" s="6" t="s">
        <v>39</v>
      </c>
      <c r="B38" s="106" t="s">
        <v>52</v>
      </c>
      <c r="C38" s="107"/>
      <c r="D38" s="104">
        <v>214</v>
      </c>
      <c r="E38" s="105">
        <v>214</v>
      </c>
      <c r="F38" s="73">
        <v>136454</v>
      </c>
      <c r="G38" s="74">
        <v>112234</v>
      </c>
    </row>
    <row r="39" spans="1:7" s="6" customFormat="1" ht="17.25" customHeight="1">
      <c r="A39" s="6" t="s">
        <v>39</v>
      </c>
      <c r="B39" s="106" t="s">
        <v>53</v>
      </c>
      <c r="C39" s="107"/>
      <c r="D39" s="104">
        <v>215</v>
      </c>
      <c r="E39" s="105">
        <v>215</v>
      </c>
      <c r="F39" s="73">
        <v>2739</v>
      </c>
      <c r="G39" s="74">
        <v>2739</v>
      </c>
    </row>
    <row r="40" spans="1:7" s="6" customFormat="1" ht="16.5" customHeight="1">
      <c r="A40" s="6" t="s">
        <v>39</v>
      </c>
      <c r="B40" s="106" t="s">
        <v>54</v>
      </c>
      <c r="C40" s="107"/>
      <c r="D40" s="104">
        <v>216</v>
      </c>
      <c r="E40" s="105">
        <v>216</v>
      </c>
      <c r="F40" s="73">
        <v>161601</v>
      </c>
      <c r="G40" s="74">
        <v>166175</v>
      </c>
    </row>
    <row r="41" spans="1:7" s="6" customFormat="1" ht="18" customHeight="1">
      <c r="A41" s="6" t="s">
        <v>39</v>
      </c>
      <c r="B41" s="106" t="s">
        <v>55</v>
      </c>
      <c r="C41" s="107"/>
      <c r="D41" s="104">
        <v>217</v>
      </c>
      <c r="E41" s="105">
        <v>217</v>
      </c>
      <c r="F41" s="73">
        <v>14</v>
      </c>
      <c r="G41" s="74">
        <v>14</v>
      </c>
    </row>
    <row r="42" spans="1:7" s="6" customFormat="1" ht="19.5" customHeight="1">
      <c r="A42" s="6" t="s">
        <v>39</v>
      </c>
      <c r="B42" s="106" t="s">
        <v>56</v>
      </c>
      <c r="C42" s="107"/>
      <c r="D42" s="104">
        <v>220</v>
      </c>
      <c r="E42" s="108">
        <v>220</v>
      </c>
      <c r="F42" s="76">
        <f>(F43+F44)</f>
        <v>125981</v>
      </c>
      <c r="G42" s="77">
        <f>(G43+G44)</f>
        <v>81058</v>
      </c>
    </row>
    <row r="43" spans="1:7" s="6" customFormat="1" ht="42" customHeight="1">
      <c r="A43" s="6" t="s">
        <v>39</v>
      </c>
      <c r="B43" s="102" t="s">
        <v>110</v>
      </c>
      <c r="C43" s="107"/>
      <c r="D43" s="104"/>
      <c r="E43" s="109">
        <v>221</v>
      </c>
      <c r="F43" s="73">
        <v>0</v>
      </c>
      <c r="G43" s="74"/>
    </row>
    <row r="44" spans="1:7" s="6" customFormat="1" ht="27" customHeight="1">
      <c r="A44" s="6" t="s">
        <v>39</v>
      </c>
      <c r="B44" s="106" t="s">
        <v>57</v>
      </c>
      <c r="C44" s="107"/>
      <c r="D44" s="104"/>
      <c r="E44" s="105">
        <v>222</v>
      </c>
      <c r="F44" s="73">
        <v>125981</v>
      </c>
      <c r="G44" s="74">
        <v>81058</v>
      </c>
    </row>
    <row r="45" spans="1:7" s="6" customFormat="1" ht="26.25" customHeight="1">
      <c r="A45" s="6" t="s">
        <v>39</v>
      </c>
      <c r="B45" s="106" t="s">
        <v>58</v>
      </c>
      <c r="C45" s="107"/>
      <c r="D45" s="104">
        <v>230</v>
      </c>
      <c r="E45" s="110">
        <v>230</v>
      </c>
      <c r="F45" s="76">
        <f>(F46+F47+F48)</f>
        <v>83966</v>
      </c>
      <c r="G45" s="77">
        <f>(G46+G47+G48)</f>
        <v>82619</v>
      </c>
    </row>
    <row r="46" spans="1:7" s="6" customFormat="1" ht="27" customHeight="1">
      <c r="A46" s="6" t="s">
        <v>39</v>
      </c>
      <c r="B46" s="102" t="s">
        <v>111</v>
      </c>
      <c r="C46" s="103"/>
      <c r="D46" s="104">
        <v>231</v>
      </c>
      <c r="E46" s="109">
        <v>231</v>
      </c>
      <c r="F46" s="73">
        <v>3696</v>
      </c>
      <c r="G46" s="74">
        <v>3514</v>
      </c>
    </row>
    <row r="47" spans="1:7" s="6" customFormat="1" ht="15.75" customHeight="1">
      <c r="A47" s="6" t="s">
        <v>39</v>
      </c>
      <c r="B47" s="106" t="s">
        <v>59</v>
      </c>
      <c r="C47" s="107"/>
      <c r="D47" s="104"/>
      <c r="E47" s="105">
        <v>232</v>
      </c>
      <c r="F47" s="73"/>
      <c r="G47" s="74">
        <v>0</v>
      </c>
    </row>
    <row r="48" spans="1:7" s="6" customFormat="1" ht="15.75" customHeight="1">
      <c r="A48" s="6" t="s">
        <v>39</v>
      </c>
      <c r="B48" s="106" t="s">
        <v>60</v>
      </c>
      <c r="C48" s="107"/>
      <c r="D48" s="104"/>
      <c r="E48" s="105">
        <v>233</v>
      </c>
      <c r="F48" s="73">
        <v>80270</v>
      </c>
      <c r="G48" s="74">
        <v>79105</v>
      </c>
    </row>
    <row r="49" spans="1:7" s="6" customFormat="1" ht="27" customHeight="1">
      <c r="A49" s="6" t="s">
        <v>39</v>
      </c>
      <c r="B49" s="106" t="s">
        <v>61</v>
      </c>
      <c r="C49" s="107"/>
      <c r="D49" s="104">
        <v>240</v>
      </c>
      <c r="E49" s="110">
        <v>240</v>
      </c>
      <c r="F49" s="76">
        <f>(F50+F51+F52)</f>
        <v>2864262</v>
      </c>
      <c r="G49" s="77">
        <f>(G50+G51+G52)</f>
        <v>3612582</v>
      </c>
    </row>
    <row r="50" spans="1:7" s="6" customFormat="1" ht="26.25" customHeight="1">
      <c r="A50" s="6" t="s">
        <v>39</v>
      </c>
      <c r="B50" s="102" t="s">
        <v>111</v>
      </c>
      <c r="C50" s="103"/>
      <c r="D50" s="104">
        <v>241</v>
      </c>
      <c r="E50" s="105">
        <v>241</v>
      </c>
      <c r="F50" s="73">
        <v>2006400</v>
      </c>
      <c r="G50" s="74">
        <v>2305881</v>
      </c>
    </row>
    <row r="51" spans="1:7" s="6" customFormat="1" ht="18.75" customHeight="1">
      <c r="A51" s="6" t="s">
        <v>39</v>
      </c>
      <c r="B51" s="106" t="s">
        <v>59</v>
      </c>
      <c r="C51" s="107"/>
      <c r="D51" s="104"/>
      <c r="E51" s="105">
        <v>242</v>
      </c>
      <c r="F51" s="70">
        <v>107713</v>
      </c>
      <c r="G51" s="71">
        <v>221579</v>
      </c>
    </row>
    <row r="52" spans="1:7" s="6" customFormat="1" ht="17.25" customHeight="1">
      <c r="A52" s="6" t="s">
        <v>39</v>
      </c>
      <c r="B52" s="106" t="s">
        <v>60</v>
      </c>
      <c r="C52" s="107"/>
      <c r="D52" s="104"/>
      <c r="E52" s="105">
        <v>243</v>
      </c>
      <c r="F52" s="70">
        <v>750149</v>
      </c>
      <c r="G52" s="71">
        <v>1085122</v>
      </c>
    </row>
    <row r="53" spans="1:7" s="6" customFormat="1" ht="18" customHeight="1">
      <c r="A53" s="6" t="s">
        <v>39</v>
      </c>
      <c r="B53" s="106" t="s">
        <v>62</v>
      </c>
      <c r="C53" s="107"/>
      <c r="D53" s="104">
        <v>250</v>
      </c>
      <c r="E53" s="105">
        <v>250</v>
      </c>
      <c r="F53" s="70">
        <v>82938</v>
      </c>
      <c r="G53" s="71">
        <v>82938</v>
      </c>
    </row>
    <row r="54" spans="1:7" s="6" customFormat="1" ht="19.5" customHeight="1">
      <c r="A54" s="6" t="s">
        <v>39</v>
      </c>
      <c r="B54" s="106" t="s">
        <v>63</v>
      </c>
      <c r="C54" s="107"/>
      <c r="D54" s="104">
        <v>260</v>
      </c>
      <c r="E54" s="109">
        <v>260</v>
      </c>
      <c r="F54" s="70">
        <v>946214</v>
      </c>
      <c r="G54" s="71">
        <v>1167760</v>
      </c>
    </row>
    <row r="55" spans="1:7" s="6" customFormat="1" ht="20.25" customHeight="1" thickBot="1">
      <c r="A55" s="6" t="s">
        <v>39</v>
      </c>
      <c r="B55" s="106" t="s">
        <v>64</v>
      </c>
      <c r="C55" s="107"/>
      <c r="D55" s="104">
        <v>270</v>
      </c>
      <c r="E55" s="109">
        <v>270</v>
      </c>
      <c r="F55" s="111">
        <v>377</v>
      </c>
      <c r="G55" s="112">
        <v>264</v>
      </c>
    </row>
    <row r="56" spans="1:7" s="6" customFormat="1" ht="18.75" customHeight="1" thickBot="1">
      <c r="A56" s="6" t="s">
        <v>39</v>
      </c>
      <c r="B56" s="113" t="s">
        <v>65</v>
      </c>
      <c r="C56" s="114"/>
      <c r="D56" s="104">
        <v>290</v>
      </c>
      <c r="E56" s="115">
        <v>290</v>
      </c>
      <c r="F56" s="86">
        <f>(F35+F42+F45+F49+F53+F54+F55)</f>
        <v>4868255</v>
      </c>
      <c r="G56" s="87">
        <f>(G35+G42+G45+G49+G53+G54+G55)</f>
        <v>5757107</v>
      </c>
    </row>
    <row r="57" spans="1:7" s="6" customFormat="1" ht="18.75" customHeight="1" thickBot="1">
      <c r="A57" s="6" t="s">
        <v>39</v>
      </c>
      <c r="B57" s="116" t="s">
        <v>66</v>
      </c>
      <c r="C57" s="117"/>
      <c r="D57" s="118">
        <v>300</v>
      </c>
      <c r="E57" s="115">
        <v>300</v>
      </c>
      <c r="F57" s="86">
        <f>(F31+F56)</f>
        <v>40614446</v>
      </c>
      <c r="G57" s="87">
        <f>(G31+G56)</f>
        <v>41031989</v>
      </c>
    </row>
    <row r="58" spans="1:7" s="6" customFormat="1" ht="13.5" thickBot="1">
      <c r="A58" s="41"/>
      <c r="B58" s="119"/>
      <c r="C58" s="120"/>
      <c r="D58" s="121"/>
      <c r="E58" s="122"/>
      <c r="F58" s="123"/>
      <c r="G58" s="124"/>
    </row>
    <row r="59" spans="1:7" s="6" customFormat="1" ht="38.25" customHeight="1">
      <c r="A59" s="19"/>
      <c r="B59" s="91" t="s">
        <v>67</v>
      </c>
      <c r="C59" s="125" t="s">
        <v>31</v>
      </c>
      <c r="D59" s="50" t="s">
        <v>32</v>
      </c>
      <c r="E59" s="51" t="s">
        <v>33</v>
      </c>
      <c r="F59" s="52" t="s">
        <v>34</v>
      </c>
      <c r="G59" s="53" t="s">
        <v>35</v>
      </c>
    </row>
    <row r="60" spans="1:7" s="6" customFormat="1" ht="18" customHeight="1" thickBot="1">
      <c r="A60" s="19" t="s">
        <v>36</v>
      </c>
      <c r="B60" s="93">
        <v>1</v>
      </c>
      <c r="C60" s="94" t="s">
        <v>37</v>
      </c>
      <c r="D60" s="56">
        <v>2</v>
      </c>
      <c r="E60" s="95" t="s">
        <v>38</v>
      </c>
      <c r="F60" s="126">
        <v>3</v>
      </c>
      <c r="G60" s="96">
        <v>4</v>
      </c>
    </row>
    <row r="61" spans="1:7" s="6" customFormat="1" ht="27" customHeight="1">
      <c r="A61" s="19" t="s">
        <v>39</v>
      </c>
      <c r="B61" s="60" t="s">
        <v>112</v>
      </c>
      <c r="C61" s="127"/>
      <c r="D61" s="68">
        <v>410</v>
      </c>
      <c r="E61" s="128">
        <v>410</v>
      </c>
      <c r="F61" s="64">
        <v>2387973</v>
      </c>
      <c r="G61" s="64">
        <v>2387973</v>
      </c>
    </row>
    <row r="62" spans="1:7" s="6" customFormat="1" ht="19.5" customHeight="1">
      <c r="A62" s="19" t="s">
        <v>39</v>
      </c>
      <c r="B62" s="106" t="s">
        <v>68</v>
      </c>
      <c r="C62" s="107"/>
      <c r="D62" s="68">
        <v>420</v>
      </c>
      <c r="E62" s="105">
        <v>420</v>
      </c>
      <c r="F62" s="70">
        <v>1639507</v>
      </c>
      <c r="G62" s="71">
        <v>1624255</v>
      </c>
    </row>
    <row r="63" spans="1:7" s="6" customFormat="1" ht="19.5" customHeight="1">
      <c r="A63" s="19" t="s">
        <v>39</v>
      </c>
      <c r="B63" s="106" t="s">
        <v>69</v>
      </c>
      <c r="C63" s="107"/>
      <c r="D63" s="68">
        <v>430</v>
      </c>
      <c r="E63" s="105">
        <v>430</v>
      </c>
      <c r="F63" s="70">
        <v>119399</v>
      </c>
      <c r="G63" s="70">
        <v>119399</v>
      </c>
    </row>
    <row r="64" spans="1:7" s="6" customFormat="1" ht="19.5" customHeight="1">
      <c r="A64" s="19" t="s">
        <v>39</v>
      </c>
      <c r="B64" s="106" t="s">
        <v>70</v>
      </c>
      <c r="C64" s="107"/>
      <c r="D64" s="68">
        <v>411</v>
      </c>
      <c r="E64" s="105">
        <v>440</v>
      </c>
      <c r="F64" s="129">
        <v>0</v>
      </c>
      <c r="G64" s="130">
        <v>0</v>
      </c>
    </row>
    <row r="65" spans="1:7" s="6" customFormat="1" ht="27" customHeight="1">
      <c r="A65" s="19" t="s">
        <v>39</v>
      </c>
      <c r="B65" s="106" t="s">
        <v>71</v>
      </c>
      <c r="C65" s="107"/>
      <c r="D65" s="68">
        <v>470</v>
      </c>
      <c r="E65" s="105">
        <v>460</v>
      </c>
      <c r="F65" s="70">
        <f>9580760+2107001+119713</f>
        <v>11807474</v>
      </c>
      <c r="G65" s="71">
        <v>11822726</v>
      </c>
    </row>
    <row r="66" spans="1:7" s="6" customFormat="1" ht="19.5" customHeight="1" thickBot="1">
      <c r="A66" s="19" t="s">
        <v>39</v>
      </c>
      <c r="B66" s="106" t="s">
        <v>72</v>
      </c>
      <c r="C66" s="107"/>
      <c r="D66" s="68">
        <v>470</v>
      </c>
      <c r="E66" s="105">
        <v>470</v>
      </c>
      <c r="F66" s="131" t="s">
        <v>73</v>
      </c>
      <c r="G66" s="71">
        <f>-71416-9825</f>
        <v>-81241</v>
      </c>
    </row>
    <row r="67" spans="1:7" s="6" customFormat="1" ht="19.5" customHeight="1" thickBot="1">
      <c r="A67" s="19" t="s">
        <v>39</v>
      </c>
      <c r="B67" s="132" t="s">
        <v>74</v>
      </c>
      <c r="C67" s="127"/>
      <c r="D67" s="68">
        <v>490</v>
      </c>
      <c r="E67" s="133">
        <v>490</v>
      </c>
      <c r="F67" s="86">
        <f>(F61+F62+F63-F64+F65)</f>
        <v>15954353</v>
      </c>
      <c r="G67" s="87">
        <f>(G61+G62+G63-G64+G65+G66)</f>
        <v>15873112</v>
      </c>
    </row>
    <row r="68" spans="1:7" s="6" customFormat="1" ht="27" customHeight="1">
      <c r="A68" s="19" t="s">
        <v>39</v>
      </c>
      <c r="B68" s="132" t="s">
        <v>113</v>
      </c>
      <c r="C68" s="127"/>
      <c r="D68" s="68">
        <v>510</v>
      </c>
      <c r="E68" s="110">
        <v>510</v>
      </c>
      <c r="F68" s="134">
        <f>(F69+F70)</f>
        <v>9941916</v>
      </c>
      <c r="G68" s="135">
        <f>(G69+G70)</f>
        <v>7711504</v>
      </c>
    </row>
    <row r="69" spans="1:7" s="6" customFormat="1" ht="26.25" customHeight="1">
      <c r="A69" s="19" t="s">
        <v>39</v>
      </c>
      <c r="B69" s="102" t="s">
        <v>114</v>
      </c>
      <c r="C69" s="103"/>
      <c r="D69" s="68"/>
      <c r="E69" s="105">
        <v>511</v>
      </c>
      <c r="F69" s="136">
        <v>7830412</v>
      </c>
      <c r="G69" s="137">
        <v>7600000</v>
      </c>
    </row>
    <row r="70" spans="1:7" s="6" customFormat="1" ht="18.75" customHeight="1">
      <c r="A70" s="19" t="s">
        <v>39</v>
      </c>
      <c r="B70" s="106" t="s">
        <v>75</v>
      </c>
      <c r="C70" s="107"/>
      <c r="D70" s="68"/>
      <c r="E70" s="105">
        <v>512</v>
      </c>
      <c r="F70" s="136">
        <v>2111504</v>
      </c>
      <c r="G70" s="137">
        <v>111504</v>
      </c>
    </row>
    <row r="71" spans="1:7" s="6" customFormat="1" ht="19.5" customHeight="1">
      <c r="A71" s="19" t="s">
        <v>39</v>
      </c>
      <c r="B71" s="106" t="s">
        <v>76</v>
      </c>
      <c r="C71" s="107"/>
      <c r="D71" s="68">
        <v>515</v>
      </c>
      <c r="E71" s="105">
        <v>515</v>
      </c>
      <c r="F71" s="136">
        <f>1025772-170962</f>
        <v>854810</v>
      </c>
      <c r="G71" s="137">
        <f>854810+334153</f>
        <v>1188963</v>
      </c>
    </row>
    <row r="72" spans="1:7" s="6" customFormat="1" ht="19.5" customHeight="1" thickBot="1">
      <c r="A72" s="19" t="s">
        <v>39</v>
      </c>
      <c r="B72" s="106" t="s">
        <v>77</v>
      </c>
      <c r="C72" s="107"/>
      <c r="D72" s="68">
        <v>520</v>
      </c>
      <c r="E72" s="109">
        <v>520</v>
      </c>
      <c r="F72" s="138">
        <v>7635</v>
      </c>
      <c r="G72" s="138">
        <v>7635</v>
      </c>
    </row>
    <row r="73" spans="1:7" s="6" customFormat="1" ht="19.5" customHeight="1" thickBot="1">
      <c r="A73" s="19" t="s">
        <v>39</v>
      </c>
      <c r="B73" s="132" t="s">
        <v>78</v>
      </c>
      <c r="C73" s="127"/>
      <c r="D73" s="68">
        <v>590</v>
      </c>
      <c r="E73" s="133">
        <v>590</v>
      </c>
      <c r="F73" s="86">
        <f>(F68+F71+F72)</f>
        <v>10804361</v>
      </c>
      <c r="G73" s="87">
        <f>(G68+G71+G72)</f>
        <v>8908102</v>
      </c>
    </row>
    <row r="74" spans="1:7" s="6" customFormat="1" ht="26.25" customHeight="1">
      <c r="A74" s="19" t="s">
        <v>39</v>
      </c>
      <c r="B74" s="132" t="s">
        <v>115</v>
      </c>
      <c r="C74" s="127"/>
      <c r="D74" s="68">
        <v>610</v>
      </c>
      <c r="E74" s="99">
        <v>610</v>
      </c>
      <c r="F74" s="100">
        <f>(F75+F76)</f>
        <v>7958919</v>
      </c>
      <c r="G74" s="101">
        <f>(G75+G76)</f>
        <v>9992210</v>
      </c>
    </row>
    <row r="75" spans="1:7" s="6" customFormat="1" ht="27" customHeight="1">
      <c r="A75" s="19" t="s">
        <v>39</v>
      </c>
      <c r="B75" s="102" t="s">
        <v>114</v>
      </c>
      <c r="C75" s="103"/>
      <c r="D75" s="68"/>
      <c r="E75" s="105">
        <v>611</v>
      </c>
      <c r="F75" s="70">
        <v>5010616</v>
      </c>
      <c r="G75" s="71">
        <v>5303141</v>
      </c>
    </row>
    <row r="76" spans="1:7" s="6" customFormat="1" ht="19.5" customHeight="1">
      <c r="A76" s="19" t="s">
        <v>39</v>
      </c>
      <c r="B76" s="106" t="s">
        <v>75</v>
      </c>
      <c r="C76" s="107"/>
      <c r="D76" s="68"/>
      <c r="E76" s="105">
        <v>612</v>
      </c>
      <c r="F76" s="70">
        <v>2948303</v>
      </c>
      <c r="G76" s="71">
        <v>4689069</v>
      </c>
    </row>
    <row r="77" spans="1:7" s="6" customFormat="1" ht="19.5" customHeight="1">
      <c r="A77" s="19" t="s">
        <v>39</v>
      </c>
      <c r="B77" s="106" t="s">
        <v>79</v>
      </c>
      <c r="C77" s="107"/>
      <c r="D77" s="68">
        <v>620</v>
      </c>
      <c r="E77" s="110">
        <v>620</v>
      </c>
      <c r="F77" s="76">
        <f>(F78+F79+F80+F81+F82+F83)</f>
        <v>4860081</v>
      </c>
      <c r="G77" s="77">
        <f>(G78+G79+G80+G81+G82+G83)</f>
        <v>5149729</v>
      </c>
    </row>
    <row r="78" spans="1:7" s="6" customFormat="1" ht="26.25" customHeight="1">
      <c r="A78" s="19" t="s">
        <v>39</v>
      </c>
      <c r="B78" s="102" t="s">
        <v>116</v>
      </c>
      <c r="C78" s="103"/>
      <c r="D78" s="68">
        <v>621</v>
      </c>
      <c r="E78" s="105">
        <v>621</v>
      </c>
      <c r="F78" s="70">
        <v>3327681</v>
      </c>
      <c r="G78" s="71">
        <v>2802715</v>
      </c>
    </row>
    <row r="79" spans="1:7" s="6" customFormat="1" ht="19.5" customHeight="1">
      <c r="A79" s="19" t="s">
        <v>39</v>
      </c>
      <c r="B79" s="106" t="s">
        <v>80</v>
      </c>
      <c r="C79" s="107"/>
      <c r="D79" s="68">
        <v>625</v>
      </c>
      <c r="E79" s="105">
        <v>622</v>
      </c>
      <c r="F79" s="70">
        <v>523864</v>
      </c>
      <c r="G79" s="71">
        <v>406167</v>
      </c>
    </row>
    <row r="80" spans="1:7" s="6" customFormat="1" ht="19.5" customHeight="1">
      <c r="A80" s="19" t="s">
        <v>39</v>
      </c>
      <c r="B80" s="106" t="s">
        <v>81</v>
      </c>
      <c r="C80" s="107"/>
      <c r="D80" s="68">
        <v>622</v>
      </c>
      <c r="E80" s="105">
        <v>623</v>
      </c>
      <c r="F80" s="70">
        <v>103497</v>
      </c>
      <c r="G80" s="71">
        <v>305023</v>
      </c>
    </row>
    <row r="81" spans="1:7" s="6" customFormat="1" ht="18.75" customHeight="1">
      <c r="A81" s="19" t="s">
        <v>39</v>
      </c>
      <c r="B81" s="106" t="s">
        <v>82</v>
      </c>
      <c r="C81" s="107"/>
      <c r="D81" s="68">
        <v>623</v>
      </c>
      <c r="E81" s="105">
        <v>624</v>
      </c>
      <c r="F81" s="70">
        <v>87515</v>
      </c>
      <c r="G81" s="71">
        <v>137230</v>
      </c>
    </row>
    <row r="82" spans="1:7" s="6" customFormat="1" ht="18.75" customHeight="1">
      <c r="A82" s="19" t="s">
        <v>39</v>
      </c>
      <c r="B82" s="106" t="s">
        <v>83</v>
      </c>
      <c r="C82" s="107"/>
      <c r="D82" s="68">
        <v>624</v>
      </c>
      <c r="E82" s="105">
        <v>625</v>
      </c>
      <c r="F82" s="70">
        <v>323370</v>
      </c>
      <c r="G82" s="71">
        <v>1014856</v>
      </c>
    </row>
    <row r="83" spans="1:7" s="6" customFormat="1" ht="19.5" customHeight="1">
      <c r="A83" s="19" t="s">
        <v>39</v>
      </c>
      <c r="B83" s="106" t="s">
        <v>84</v>
      </c>
      <c r="C83" s="107"/>
      <c r="D83" s="68">
        <v>625</v>
      </c>
      <c r="E83" s="105">
        <v>626</v>
      </c>
      <c r="F83" s="70">
        <v>494154</v>
      </c>
      <c r="G83" s="71">
        <v>483738</v>
      </c>
    </row>
    <row r="84" spans="1:7" s="6" customFormat="1" ht="19.5" customHeight="1">
      <c r="A84" s="19" t="s">
        <v>39</v>
      </c>
      <c r="B84" s="106" t="s">
        <v>85</v>
      </c>
      <c r="C84" s="107"/>
      <c r="D84" s="68">
        <v>630</v>
      </c>
      <c r="E84" s="105">
        <v>630</v>
      </c>
      <c r="F84" s="70">
        <v>26661</v>
      </c>
      <c r="G84" s="71">
        <v>20811</v>
      </c>
    </row>
    <row r="85" spans="1:7" s="6" customFormat="1" ht="19.5" customHeight="1">
      <c r="A85" s="19" t="s">
        <v>39</v>
      </c>
      <c r="B85" s="106" t="s">
        <v>86</v>
      </c>
      <c r="C85" s="107"/>
      <c r="D85" s="68">
        <v>640</v>
      </c>
      <c r="E85" s="109">
        <v>640</v>
      </c>
      <c r="F85" s="70">
        <v>84642</v>
      </c>
      <c r="G85" s="71">
        <v>81701</v>
      </c>
    </row>
    <row r="86" spans="1:7" s="6" customFormat="1" ht="18.75" customHeight="1">
      <c r="A86" s="19" t="s">
        <v>39</v>
      </c>
      <c r="B86" s="106" t="s">
        <v>87</v>
      </c>
      <c r="C86" s="107"/>
      <c r="D86" s="68">
        <v>650</v>
      </c>
      <c r="E86" s="109">
        <v>650</v>
      </c>
      <c r="F86" s="70">
        <v>873744</v>
      </c>
      <c r="G86" s="71">
        <v>981331</v>
      </c>
    </row>
    <row r="87" spans="1:7" s="6" customFormat="1" ht="18.75" customHeight="1" thickBot="1">
      <c r="A87" s="19" t="s">
        <v>39</v>
      </c>
      <c r="B87" s="106" t="s">
        <v>88</v>
      </c>
      <c r="C87" s="107"/>
      <c r="D87" s="68">
        <v>660</v>
      </c>
      <c r="E87" s="109">
        <v>660</v>
      </c>
      <c r="F87" s="70">
        <v>51685</v>
      </c>
      <c r="G87" s="71">
        <v>24993</v>
      </c>
    </row>
    <row r="88" spans="1:7" s="6" customFormat="1" ht="19.5" customHeight="1" thickBot="1">
      <c r="A88" s="19" t="s">
        <v>39</v>
      </c>
      <c r="B88" s="132" t="s">
        <v>89</v>
      </c>
      <c r="C88" s="127"/>
      <c r="D88" s="68">
        <v>690</v>
      </c>
      <c r="E88" s="115">
        <v>690</v>
      </c>
      <c r="F88" s="86">
        <f>(F74+F77+F84+F85+F86+F87)</f>
        <v>13855732</v>
      </c>
      <c r="G88" s="87">
        <f>(G74+G77+G84+G85+G86+G87)</f>
        <v>16250775</v>
      </c>
    </row>
    <row r="89" spans="1:7" s="6" customFormat="1" ht="19.5" customHeight="1" thickBot="1">
      <c r="A89" s="19" t="s">
        <v>39</v>
      </c>
      <c r="B89" s="82" t="s">
        <v>117</v>
      </c>
      <c r="C89" s="83"/>
      <c r="D89" s="84">
        <v>700</v>
      </c>
      <c r="E89" s="139">
        <v>700</v>
      </c>
      <c r="F89" s="140">
        <f>(F67+F73+F88)</f>
        <v>40614446</v>
      </c>
      <c r="G89" s="141">
        <f>(G67+G73+G88)</f>
        <v>41031989</v>
      </c>
    </row>
    <row r="90" spans="1:6" s="6" customFormat="1" ht="32.25" customHeight="1" thickBot="1">
      <c r="A90" s="19"/>
      <c r="B90" s="142"/>
      <c r="C90" s="143" t="s">
        <v>90</v>
      </c>
      <c r="D90" s="42"/>
      <c r="E90" s="42"/>
      <c r="F90" s="17"/>
    </row>
    <row r="91" spans="1:7" s="6" customFormat="1" ht="37.5" customHeight="1">
      <c r="A91" s="19"/>
      <c r="B91" s="144" t="s">
        <v>91</v>
      </c>
      <c r="C91" s="125" t="s">
        <v>31</v>
      </c>
      <c r="D91" s="50" t="s">
        <v>32</v>
      </c>
      <c r="E91" s="51" t="s">
        <v>33</v>
      </c>
      <c r="F91" s="52" t="s">
        <v>34</v>
      </c>
      <c r="G91" s="53" t="s">
        <v>35</v>
      </c>
    </row>
    <row r="92" spans="1:7" s="6" customFormat="1" ht="18.75" customHeight="1" thickBot="1">
      <c r="A92" s="19" t="s">
        <v>36</v>
      </c>
      <c r="B92" s="145">
        <v>1</v>
      </c>
      <c r="C92" s="94" t="s">
        <v>37</v>
      </c>
      <c r="D92" s="146">
        <v>2</v>
      </c>
      <c r="E92" s="95" t="s">
        <v>38</v>
      </c>
      <c r="F92" s="147">
        <v>3</v>
      </c>
      <c r="G92" s="59">
        <v>4</v>
      </c>
    </row>
    <row r="93" spans="1:7" s="6" customFormat="1" ht="20.25" customHeight="1">
      <c r="A93" s="19" t="s">
        <v>39</v>
      </c>
      <c r="B93" s="148" t="s">
        <v>92</v>
      </c>
      <c r="C93" s="78"/>
      <c r="D93" s="149">
        <v>910</v>
      </c>
      <c r="E93" s="150">
        <v>901</v>
      </c>
      <c r="F93" s="64">
        <v>2086665</v>
      </c>
      <c r="G93" s="65">
        <v>2028938</v>
      </c>
    </row>
    <row r="94" spans="1:7" s="6" customFormat="1" ht="18.75" customHeight="1">
      <c r="A94" s="19" t="s">
        <v>39</v>
      </c>
      <c r="B94" s="151" t="s">
        <v>93</v>
      </c>
      <c r="C94" s="107"/>
      <c r="D94" s="149">
        <v>911</v>
      </c>
      <c r="E94" s="152">
        <v>911</v>
      </c>
      <c r="F94" s="70">
        <v>735616</v>
      </c>
      <c r="G94" s="71">
        <v>735919</v>
      </c>
    </row>
    <row r="95" spans="1:7" s="6" customFormat="1" ht="19.5" customHeight="1">
      <c r="A95" s="19" t="s">
        <v>39</v>
      </c>
      <c r="B95" s="151" t="s">
        <v>94</v>
      </c>
      <c r="C95" s="107"/>
      <c r="D95" s="153">
        <v>920</v>
      </c>
      <c r="E95" s="152">
        <v>902</v>
      </c>
      <c r="F95" s="70">
        <v>45552</v>
      </c>
      <c r="G95" s="71">
        <v>45218</v>
      </c>
    </row>
    <row r="96" spans="1:7" s="6" customFormat="1" ht="20.25" customHeight="1">
      <c r="A96" s="19" t="s">
        <v>39</v>
      </c>
      <c r="B96" s="151" t="s">
        <v>95</v>
      </c>
      <c r="C96" s="107"/>
      <c r="D96" s="149">
        <v>930</v>
      </c>
      <c r="E96" s="152">
        <v>903</v>
      </c>
      <c r="F96" s="70">
        <v>15291</v>
      </c>
      <c r="G96" s="71">
        <v>23338</v>
      </c>
    </row>
    <row r="97" spans="1:7" s="6" customFormat="1" ht="21" customHeight="1">
      <c r="A97" s="19" t="s">
        <v>39</v>
      </c>
      <c r="B97" s="151" t="s">
        <v>96</v>
      </c>
      <c r="C97" s="107"/>
      <c r="D97" s="149">
        <v>940</v>
      </c>
      <c r="E97" s="152">
        <v>904</v>
      </c>
      <c r="F97" s="70">
        <v>407487</v>
      </c>
      <c r="G97" s="71">
        <v>391517</v>
      </c>
    </row>
    <row r="98" spans="1:7" s="6" customFormat="1" ht="18.75" customHeight="1">
      <c r="A98" s="19" t="s">
        <v>39</v>
      </c>
      <c r="B98" s="151" t="s">
        <v>97</v>
      </c>
      <c r="C98" s="107"/>
      <c r="D98" s="149">
        <v>950</v>
      </c>
      <c r="E98" s="152">
        <v>905</v>
      </c>
      <c r="F98" s="70">
        <v>61055</v>
      </c>
      <c r="G98" s="71">
        <v>59737</v>
      </c>
    </row>
    <row r="99" spans="1:7" s="6" customFormat="1" ht="20.25" customHeight="1">
      <c r="A99" s="19" t="s">
        <v>39</v>
      </c>
      <c r="B99" s="151" t="s">
        <v>98</v>
      </c>
      <c r="C99" s="107"/>
      <c r="D99" s="149">
        <v>960</v>
      </c>
      <c r="E99" s="152">
        <v>906</v>
      </c>
      <c r="F99" s="70">
        <v>2557081</v>
      </c>
      <c r="G99" s="71">
        <v>2543565</v>
      </c>
    </row>
    <row r="100" spans="1:7" s="6" customFormat="1" ht="18.75" customHeight="1">
      <c r="A100" s="19" t="s">
        <v>39</v>
      </c>
      <c r="B100" s="151" t="s">
        <v>99</v>
      </c>
      <c r="C100" s="107"/>
      <c r="D100" s="149">
        <v>970</v>
      </c>
      <c r="E100" s="152">
        <v>907</v>
      </c>
      <c r="F100" s="70">
        <v>1736</v>
      </c>
      <c r="G100" s="71">
        <v>1749</v>
      </c>
    </row>
    <row r="101" spans="1:7" s="6" customFormat="1" ht="27" customHeight="1" thickBot="1">
      <c r="A101" s="19" t="s">
        <v>39</v>
      </c>
      <c r="B101" s="151" t="s">
        <v>100</v>
      </c>
      <c r="C101" s="154"/>
      <c r="D101" s="155">
        <v>980</v>
      </c>
      <c r="E101" s="156">
        <v>908</v>
      </c>
      <c r="F101" s="157">
        <v>0</v>
      </c>
      <c r="G101" s="112">
        <v>0</v>
      </c>
    </row>
    <row r="102" spans="1:6" s="6" customFormat="1" ht="22.5" customHeight="1" thickBot="1">
      <c r="A102" s="19"/>
      <c r="B102" s="158"/>
      <c r="C102" s="159" t="s">
        <v>101</v>
      </c>
      <c r="D102" s="160"/>
      <c r="E102" s="161"/>
      <c r="F102" s="161"/>
    </row>
    <row r="103" spans="1:7" s="6" customFormat="1" ht="35.25" customHeight="1">
      <c r="A103" s="19"/>
      <c r="B103" s="144" t="s">
        <v>91</v>
      </c>
      <c r="C103" s="125" t="s">
        <v>31</v>
      </c>
      <c r="D103" s="50" t="s">
        <v>32</v>
      </c>
      <c r="E103" s="51" t="s">
        <v>33</v>
      </c>
      <c r="F103" s="52" t="s">
        <v>34</v>
      </c>
      <c r="G103" s="53" t="s">
        <v>35</v>
      </c>
    </row>
    <row r="104" spans="1:7" s="6" customFormat="1" ht="15.75" customHeight="1" thickBot="1">
      <c r="A104" s="19" t="s">
        <v>36</v>
      </c>
      <c r="B104" s="145">
        <v>1</v>
      </c>
      <c r="C104" s="94" t="s">
        <v>37</v>
      </c>
      <c r="D104" s="162">
        <v>2</v>
      </c>
      <c r="E104" s="163" t="s">
        <v>38</v>
      </c>
      <c r="F104" s="147">
        <v>3</v>
      </c>
      <c r="G104" s="59">
        <v>4</v>
      </c>
    </row>
    <row r="105" spans="1:7" s="6" customFormat="1" ht="18.75" customHeight="1" thickBot="1">
      <c r="A105" s="19" t="s">
        <v>39</v>
      </c>
      <c r="B105" s="164" t="s">
        <v>102</v>
      </c>
      <c r="C105" s="165"/>
      <c r="D105" s="166"/>
      <c r="E105" s="167">
        <v>1000</v>
      </c>
      <c r="F105" s="86">
        <f>(F20+F21+F22+F23+F24+F29+F30+F35+F42+F45+F49+F53+F54+F55-F68-F71-F72-F74-F77-F84-F86-F87)</f>
        <v>16038995</v>
      </c>
      <c r="G105" s="87">
        <f>(G20+G21+G22+G23+G24+G29+G30+G35+G42+G45+G49+G53+G54+G55-G68-G71-G72-G74-G77-G84-G86-G87)</f>
        <v>15954813</v>
      </c>
    </row>
    <row r="106" spans="2:6" ht="15.75" customHeight="1">
      <c r="B106" s="10"/>
      <c r="C106" s="10"/>
      <c r="D106" s="168"/>
      <c r="E106" s="10"/>
      <c r="F106" s="10"/>
    </row>
    <row r="107" spans="2:6" ht="15.75" customHeight="1">
      <c r="B107" s="10"/>
      <c r="C107" s="10"/>
      <c r="D107" s="168"/>
      <c r="E107" s="10"/>
      <c r="F107" s="10"/>
    </row>
    <row r="108" spans="2:6" ht="15.75" customHeight="1">
      <c r="B108" s="10"/>
      <c r="C108" s="10"/>
      <c r="D108" s="168"/>
      <c r="E108" s="10"/>
      <c r="F108" s="10"/>
    </row>
    <row r="109" spans="2:6" ht="15.75" customHeight="1">
      <c r="B109" s="10"/>
      <c r="C109" s="10"/>
      <c r="D109" s="168"/>
      <c r="E109" s="10"/>
      <c r="F109" s="10"/>
    </row>
    <row r="110" spans="2:6" ht="15.75" customHeight="1">
      <c r="B110" s="10"/>
      <c r="C110" s="10"/>
      <c r="D110" s="168"/>
      <c r="E110" s="10"/>
      <c r="F110" s="10"/>
    </row>
    <row r="111" spans="2:7" s="36" customFormat="1" ht="12.75">
      <c r="B111" s="169"/>
      <c r="C111" s="170"/>
      <c r="D111" s="171"/>
      <c r="E111" s="171"/>
      <c r="F111" s="10"/>
      <c r="G111" s="172"/>
    </row>
    <row r="112" spans="2:7" s="6" customFormat="1" ht="12.75">
      <c r="B112" s="173" t="s">
        <v>118</v>
      </c>
      <c r="C112" s="173"/>
      <c r="D112" s="173" t="s">
        <v>103</v>
      </c>
      <c r="E112" s="173"/>
      <c r="F112" s="173"/>
      <c r="G112" s="173"/>
    </row>
    <row r="113" spans="2:7" s="6" customFormat="1" ht="12.75" customHeight="1">
      <c r="B113" s="318" t="s">
        <v>104</v>
      </c>
      <c r="C113" s="319"/>
      <c r="D113" s="316" t="s">
        <v>105</v>
      </c>
      <c r="E113" s="317"/>
      <c r="F113" s="317"/>
      <c r="G113" s="174"/>
    </row>
    <row r="114" spans="2:7" s="6" customFormat="1" ht="12.75">
      <c r="B114" s="175"/>
      <c r="C114" s="15"/>
      <c r="D114" s="175"/>
      <c r="E114" s="15"/>
      <c r="F114" s="15"/>
      <c r="G114" s="174"/>
    </row>
    <row r="115" spans="2:7" ht="12.75" customHeight="1">
      <c r="B115" s="176" t="s">
        <v>106</v>
      </c>
      <c r="C115" s="177"/>
      <c r="D115" s="178"/>
      <c r="E115" s="178"/>
      <c r="F115" s="179"/>
      <c r="G115" s="179"/>
    </row>
    <row r="116" ht="12.75">
      <c r="D116"/>
    </row>
    <row r="117" ht="12" customHeight="1">
      <c r="D117" s="180"/>
    </row>
    <row r="118" ht="12.75">
      <c r="D118" s="180"/>
    </row>
    <row r="119" ht="12.75">
      <c r="D119" s="181"/>
    </row>
  </sheetData>
  <sheetProtection/>
  <mergeCells count="10">
    <mergeCell ref="D113:F113"/>
    <mergeCell ref="B113:C113"/>
    <mergeCell ref="C12:D12"/>
    <mergeCell ref="C13:F13"/>
    <mergeCell ref="C11:E11"/>
    <mergeCell ref="C10:E10"/>
    <mergeCell ref="B5:E5"/>
    <mergeCell ref="C7:D7"/>
    <mergeCell ref="C8:E8"/>
    <mergeCell ref="C9:E9"/>
  </mergeCells>
  <printOptions/>
  <pageMargins left="0.2755905511811024" right="0.1968503937007874" top="0.4330708661417323" bottom="0.3937007874015748" header="0" footer="0"/>
  <pageSetup horizontalDpi="600" verticalDpi="600" orientation="portrait" paperSize="9" scale="87" r:id="rId1"/>
  <rowBreaks count="4" manualBreakCount="4">
    <brk id="31" max="255" man="1"/>
    <brk id="57" min="1" max="6" man="1"/>
    <brk id="89" min="1" max="6" man="1"/>
    <brk id="1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1"/>
  <dimension ref="A1:K57"/>
  <sheetViews>
    <sheetView showZeros="0" zoomScale="80" zoomScaleNormal="80" zoomScaleSheetLayoutView="100" workbookViewId="0" topLeftCell="B1">
      <selection activeCell="I17" sqref="I17"/>
    </sheetView>
  </sheetViews>
  <sheetFormatPr defaultColWidth="9.00390625" defaultRowHeight="12.75"/>
  <cols>
    <col min="1" max="1" width="7.75390625" style="0" hidden="1" customWidth="1"/>
    <col min="2" max="2" width="28.375" style="304" customWidth="1"/>
    <col min="3" max="3" width="8.00390625" style="0" customWidth="1"/>
    <col min="4" max="4" width="8.375" style="280" customWidth="1"/>
    <col min="5" max="5" width="13.75390625" style="280" customWidth="1"/>
    <col min="6" max="6" width="14.375" style="280" customWidth="1"/>
    <col min="7" max="7" width="14.25390625" style="280" customWidth="1"/>
    <col min="8" max="8" width="12.375" style="0" customWidth="1"/>
    <col min="10" max="11" width="9.125" style="0" hidden="1" customWidth="1"/>
  </cols>
  <sheetData>
    <row r="1" spans="2:7" ht="12.75">
      <c r="B1" s="3"/>
      <c r="C1" s="2"/>
      <c r="D1" s="3"/>
      <c r="E1" s="38"/>
      <c r="F1" s="182"/>
      <c r="G1" s="183"/>
    </row>
    <row r="2" spans="1:7" ht="12.75">
      <c r="A2" s="19"/>
      <c r="B2" s="184"/>
      <c r="C2" s="185"/>
      <c r="D2" s="182"/>
      <c r="E2" s="38"/>
      <c r="F2" s="16"/>
      <c r="G2" s="186"/>
    </row>
    <row r="3" spans="2:7" ht="16.5" thickBot="1">
      <c r="B3" s="187"/>
      <c r="C3" s="188" t="s">
        <v>119</v>
      </c>
      <c r="D3" s="189"/>
      <c r="E3" s="190"/>
      <c r="F3" s="191"/>
      <c r="G3" s="192" t="s">
        <v>1</v>
      </c>
    </row>
    <row r="4" spans="1:7" ht="12.75">
      <c r="A4" s="6"/>
      <c r="B4" s="19"/>
      <c r="C4" s="19"/>
      <c r="D4" s="5"/>
      <c r="E4" s="20"/>
      <c r="F4" s="193" t="s">
        <v>120</v>
      </c>
      <c r="G4" s="21" t="s">
        <v>121</v>
      </c>
    </row>
    <row r="5" spans="1:7" ht="15.75" customHeight="1">
      <c r="A5" s="22"/>
      <c r="B5" s="194" t="s">
        <v>122</v>
      </c>
      <c r="C5" s="324" t="s">
        <v>123</v>
      </c>
      <c r="D5" s="324"/>
      <c r="E5" s="324"/>
      <c r="F5" s="195" t="s">
        <v>124</v>
      </c>
      <c r="G5" s="25" t="s">
        <v>7</v>
      </c>
    </row>
    <row r="6" spans="1:7" ht="39" customHeight="1">
      <c r="A6" s="19"/>
      <c r="B6" s="26" t="s">
        <v>8</v>
      </c>
      <c r="C6" s="325" t="s">
        <v>125</v>
      </c>
      <c r="D6" s="326"/>
      <c r="E6" s="326"/>
      <c r="F6" s="196" t="s">
        <v>9</v>
      </c>
      <c r="G6" s="28" t="s">
        <v>10</v>
      </c>
    </row>
    <row r="7" spans="1:7" ht="30" customHeight="1">
      <c r="A7" s="29"/>
      <c r="B7" s="197" t="s">
        <v>11</v>
      </c>
      <c r="C7" s="320" t="str">
        <f>'[3]TITLE'!C7</f>
        <v>5407127828</v>
      </c>
      <c r="D7" s="327"/>
      <c r="E7" s="327"/>
      <c r="F7" s="193" t="s">
        <v>12</v>
      </c>
      <c r="G7" s="31" t="s">
        <v>13</v>
      </c>
    </row>
    <row r="8" spans="1:7" ht="19.5" customHeight="1">
      <c r="A8" s="6"/>
      <c r="B8" s="198" t="s">
        <v>126</v>
      </c>
      <c r="C8" s="307" t="s">
        <v>15</v>
      </c>
      <c r="D8" s="307"/>
      <c r="E8" s="307"/>
      <c r="F8" s="193" t="s">
        <v>16</v>
      </c>
      <c r="G8" s="31" t="s">
        <v>17</v>
      </c>
    </row>
    <row r="9" spans="1:7" ht="30.75" customHeight="1">
      <c r="A9" s="6"/>
      <c r="B9" s="197" t="s">
        <v>18</v>
      </c>
      <c r="C9" s="330" t="s">
        <v>19</v>
      </c>
      <c r="D9" s="330"/>
      <c r="E9" s="330"/>
      <c r="F9" s="193" t="s">
        <v>20</v>
      </c>
      <c r="G9" s="28" t="s">
        <v>21</v>
      </c>
    </row>
    <row r="10" spans="1:7" ht="18.75" customHeight="1" thickBot="1">
      <c r="A10" s="6"/>
      <c r="B10" s="198" t="s">
        <v>22</v>
      </c>
      <c r="C10" s="320" t="s">
        <v>127</v>
      </c>
      <c r="D10" s="320"/>
      <c r="E10" s="320"/>
      <c r="F10" s="34" t="s">
        <v>23</v>
      </c>
      <c r="G10" s="35" t="s">
        <v>24</v>
      </c>
    </row>
    <row r="11" spans="1:7" ht="18.75" customHeight="1">
      <c r="A11" s="6"/>
      <c r="B11" s="32"/>
      <c r="C11" s="33"/>
      <c r="D11" s="33"/>
      <c r="E11" s="34"/>
      <c r="F11" s="34"/>
      <c r="G11" s="199"/>
    </row>
    <row r="12" spans="1:7" ht="9.75" customHeight="1" thickBot="1">
      <c r="A12" s="36"/>
      <c r="B12" s="36"/>
      <c r="C12" s="36"/>
      <c r="D12" s="36"/>
      <c r="E12" s="38"/>
      <c r="F12" s="38"/>
      <c r="G12" s="38"/>
    </row>
    <row r="13" spans="1:8" ht="49.5" customHeight="1">
      <c r="A13" s="200"/>
      <c r="B13" s="201" t="s">
        <v>91</v>
      </c>
      <c r="C13" s="202" t="s">
        <v>31</v>
      </c>
      <c r="D13" s="203" t="s">
        <v>128</v>
      </c>
      <c r="E13" s="202" t="s">
        <v>33</v>
      </c>
      <c r="F13" s="202" t="s">
        <v>129</v>
      </c>
      <c r="G13" s="204" t="s">
        <v>130</v>
      </c>
      <c r="H13" s="205"/>
    </row>
    <row r="14" spans="1:8" ht="12.75" customHeight="1" thickBot="1">
      <c r="A14" s="206" t="s">
        <v>36</v>
      </c>
      <c r="B14" s="207">
        <v>1</v>
      </c>
      <c r="C14" s="208" t="s">
        <v>37</v>
      </c>
      <c r="D14" s="209">
        <v>2</v>
      </c>
      <c r="E14" s="209" t="s">
        <v>38</v>
      </c>
      <c r="F14" s="210">
        <v>3</v>
      </c>
      <c r="G14" s="211">
        <v>4</v>
      </c>
      <c r="H14" s="4"/>
    </row>
    <row r="15" spans="1:8" ht="73.5" customHeight="1">
      <c r="A15" s="206" t="s">
        <v>39</v>
      </c>
      <c r="B15" s="212" t="s">
        <v>191</v>
      </c>
      <c r="C15" s="213"/>
      <c r="D15" s="214" t="s">
        <v>131</v>
      </c>
      <c r="E15" s="215" t="s">
        <v>131</v>
      </c>
      <c r="F15" s="216">
        <v>6969494</v>
      </c>
      <c r="G15" s="217">
        <v>6827079</v>
      </c>
      <c r="H15" s="218"/>
    </row>
    <row r="16" spans="1:8" ht="26.25" customHeight="1">
      <c r="A16" s="206" t="s">
        <v>39</v>
      </c>
      <c r="B16" s="219" t="s">
        <v>132</v>
      </c>
      <c r="C16" s="220"/>
      <c r="D16" s="221"/>
      <c r="E16" s="222" t="s">
        <v>133</v>
      </c>
      <c r="F16" s="223">
        <v>6579073</v>
      </c>
      <c r="G16" s="224">
        <v>6491590</v>
      </c>
      <c r="H16" s="218"/>
    </row>
    <row r="17" spans="1:8" ht="27" customHeight="1">
      <c r="A17" s="206" t="s">
        <v>39</v>
      </c>
      <c r="B17" s="225" t="s">
        <v>134</v>
      </c>
      <c r="C17" s="220"/>
      <c r="D17" s="221" t="s">
        <v>135</v>
      </c>
      <c r="E17" s="222" t="s">
        <v>135</v>
      </c>
      <c r="F17" s="223">
        <v>-6006476</v>
      </c>
      <c r="G17" s="224">
        <v>-5132319</v>
      </c>
      <c r="H17" s="226"/>
    </row>
    <row r="18" spans="1:8" ht="26.25" customHeight="1">
      <c r="A18" s="206" t="s">
        <v>39</v>
      </c>
      <c r="B18" s="219" t="s">
        <v>136</v>
      </c>
      <c r="C18" s="220"/>
      <c r="D18" s="221"/>
      <c r="E18" s="222" t="s">
        <v>137</v>
      </c>
      <c r="F18" s="223">
        <v>-5822871</v>
      </c>
      <c r="G18" s="224">
        <v>-4980868</v>
      </c>
      <c r="H18" s="218"/>
    </row>
    <row r="19" spans="1:8" ht="24" customHeight="1">
      <c r="A19" s="206" t="s">
        <v>39</v>
      </c>
      <c r="B19" s="227" t="s">
        <v>138</v>
      </c>
      <c r="C19" s="228"/>
      <c r="D19" s="221" t="s">
        <v>139</v>
      </c>
      <c r="E19" s="229" t="s">
        <v>139</v>
      </c>
      <c r="F19" s="230">
        <f>SUM(F15,F17)</f>
        <v>963018</v>
      </c>
      <c r="G19" s="231">
        <f>SUM(G15,G17)</f>
        <v>1694760</v>
      </c>
      <c r="H19" s="232"/>
    </row>
    <row r="20" spans="1:8" ht="36.75" customHeight="1">
      <c r="A20" s="206" t="s">
        <v>39</v>
      </c>
      <c r="B20" s="233" t="s">
        <v>192</v>
      </c>
      <c r="C20" s="234"/>
      <c r="D20" s="221" t="s">
        <v>140</v>
      </c>
      <c r="E20" s="222" t="s">
        <v>140</v>
      </c>
      <c r="F20" s="223">
        <v>7801</v>
      </c>
      <c r="G20" s="224">
        <v>13003</v>
      </c>
      <c r="H20" s="218"/>
    </row>
    <row r="21" spans="1:8" ht="20.25" customHeight="1">
      <c r="A21" s="206" t="s">
        <v>39</v>
      </c>
      <c r="B21" s="225" t="s">
        <v>141</v>
      </c>
      <c r="C21" s="220"/>
      <c r="D21" s="221" t="s">
        <v>142</v>
      </c>
      <c r="E21" s="222" t="s">
        <v>142</v>
      </c>
      <c r="F21" s="223">
        <v>-494816</v>
      </c>
      <c r="G21" s="224">
        <v>-309280</v>
      </c>
      <c r="H21" s="226"/>
    </row>
    <row r="22" spans="1:8" ht="26.25" customHeight="1">
      <c r="A22" s="206" t="s">
        <v>39</v>
      </c>
      <c r="B22" s="225" t="s">
        <v>143</v>
      </c>
      <c r="C22" s="220"/>
      <c r="D22" s="221" t="s">
        <v>144</v>
      </c>
      <c r="E22" s="222" t="s">
        <v>144</v>
      </c>
      <c r="F22" s="223">
        <v>0</v>
      </c>
      <c r="G22" s="224">
        <v>0</v>
      </c>
      <c r="H22" s="218"/>
    </row>
    <row r="23" spans="1:8" ht="14.25" customHeight="1">
      <c r="A23" s="206" t="s">
        <v>39</v>
      </c>
      <c r="B23" s="225" t="s">
        <v>145</v>
      </c>
      <c r="C23" s="220"/>
      <c r="D23" s="221" t="s">
        <v>146</v>
      </c>
      <c r="E23" s="222" t="s">
        <v>146</v>
      </c>
      <c r="F23" s="223">
        <v>514963</v>
      </c>
      <c r="G23" s="224">
        <v>626151</v>
      </c>
      <c r="H23" s="218"/>
    </row>
    <row r="24" spans="1:8" ht="50.25" customHeight="1">
      <c r="A24" s="206" t="s">
        <v>39</v>
      </c>
      <c r="B24" s="225" t="s">
        <v>147</v>
      </c>
      <c r="C24" s="220"/>
      <c r="D24" s="221"/>
      <c r="E24" s="235" t="s">
        <v>148</v>
      </c>
      <c r="F24" s="223">
        <v>207536</v>
      </c>
      <c r="G24" s="224">
        <v>138734</v>
      </c>
      <c r="H24" s="218"/>
    </row>
    <row r="25" spans="1:8" ht="19.5" customHeight="1">
      <c r="A25" s="206" t="s">
        <v>39</v>
      </c>
      <c r="B25" s="236" t="s">
        <v>149</v>
      </c>
      <c r="C25" s="237"/>
      <c r="D25" s="221" t="s">
        <v>150</v>
      </c>
      <c r="E25" s="222">
        <v>100</v>
      </c>
      <c r="F25" s="223">
        <v>-1062964</v>
      </c>
      <c r="G25" s="224">
        <v>-801353</v>
      </c>
      <c r="H25" s="226"/>
    </row>
    <row r="26" spans="1:8" ht="36" customHeight="1">
      <c r="A26" s="206" t="s">
        <v>39</v>
      </c>
      <c r="B26" s="233" t="s">
        <v>151</v>
      </c>
      <c r="C26" s="234"/>
      <c r="D26" s="221" t="s">
        <v>152</v>
      </c>
      <c r="E26" s="229" t="s">
        <v>152</v>
      </c>
      <c r="F26" s="230">
        <f>SUM(F19:F23,F25)</f>
        <v>-71998</v>
      </c>
      <c r="G26" s="231">
        <f>SUM(G19:G23,G25)</f>
        <v>1223281</v>
      </c>
      <c r="H26" s="232"/>
    </row>
    <row r="27" spans="1:8" ht="36" customHeight="1">
      <c r="A27" s="206" t="s">
        <v>39</v>
      </c>
      <c r="B27" s="233" t="s">
        <v>153</v>
      </c>
      <c r="C27" s="234"/>
      <c r="D27" s="221"/>
      <c r="E27" s="238">
        <v>150</v>
      </c>
      <c r="F27" s="230">
        <f>SUM(F28:F31)</f>
        <v>-9243</v>
      </c>
      <c r="G27" s="231">
        <f>SUM(G28:G31)</f>
        <v>-324626</v>
      </c>
      <c r="H27" s="226"/>
    </row>
    <row r="28" spans="1:8" ht="19.5" customHeight="1">
      <c r="A28" s="206" t="s">
        <v>39</v>
      </c>
      <c r="B28" s="225" t="s">
        <v>154</v>
      </c>
      <c r="C28" s="220"/>
      <c r="D28" s="221" t="s">
        <v>155</v>
      </c>
      <c r="E28" s="239" t="s">
        <v>156</v>
      </c>
      <c r="F28" s="240">
        <v>-334153</v>
      </c>
      <c r="G28" s="224">
        <v>-52723</v>
      </c>
      <c r="H28" s="226"/>
    </row>
    <row r="29" spans="1:8" ht="20.25" customHeight="1">
      <c r="A29" s="206" t="s">
        <v>39</v>
      </c>
      <c r="B29" s="225" t="s">
        <v>157</v>
      </c>
      <c r="C29" s="220"/>
      <c r="D29" s="221" t="s">
        <v>158</v>
      </c>
      <c r="E29" s="239" t="s">
        <v>159</v>
      </c>
      <c r="F29" s="240">
        <v>324910</v>
      </c>
      <c r="G29" s="224">
        <v>-261131</v>
      </c>
      <c r="H29" s="226"/>
    </row>
    <row r="30" spans="1:8" ht="18.75" customHeight="1">
      <c r="A30" s="206" t="s">
        <v>39</v>
      </c>
      <c r="B30" s="225" t="s">
        <v>160</v>
      </c>
      <c r="C30" s="220"/>
      <c r="D30" s="221" t="s">
        <v>161</v>
      </c>
      <c r="E30" s="239" t="s">
        <v>162</v>
      </c>
      <c r="F30" s="240">
        <v>0</v>
      </c>
      <c r="G30" s="224">
        <v>-41695</v>
      </c>
      <c r="H30" s="226"/>
    </row>
    <row r="31" spans="1:8" ht="36" customHeight="1">
      <c r="A31" s="206" t="s">
        <v>39</v>
      </c>
      <c r="B31" s="225" t="s">
        <v>163</v>
      </c>
      <c r="C31" s="220"/>
      <c r="D31" s="221" t="s">
        <v>156</v>
      </c>
      <c r="E31" s="239" t="s">
        <v>164</v>
      </c>
      <c r="F31" s="240">
        <v>0</v>
      </c>
      <c r="G31" s="224">
        <v>30923</v>
      </c>
      <c r="H31" s="226"/>
    </row>
    <row r="32" spans="1:8" ht="33.75" customHeight="1">
      <c r="A32" s="206" t="s">
        <v>39</v>
      </c>
      <c r="B32" s="241" t="s">
        <v>165</v>
      </c>
      <c r="C32" s="242"/>
      <c r="D32" s="243" t="s">
        <v>166</v>
      </c>
      <c r="E32" s="244">
        <v>190</v>
      </c>
      <c r="F32" s="230">
        <f>SUM(F26:F27)</f>
        <v>-81241</v>
      </c>
      <c r="G32" s="231">
        <f>SUM(G26:G27)</f>
        <v>898655</v>
      </c>
      <c r="H32" s="232"/>
    </row>
    <row r="33" spans="1:8" ht="40.5" customHeight="1">
      <c r="A33" s="206" t="s">
        <v>39</v>
      </c>
      <c r="B33" s="233" t="s">
        <v>193</v>
      </c>
      <c r="C33" s="234"/>
      <c r="D33" s="221"/>
      <c r="E33" s="105">
        <v>201</v>
      </c>
      <c r="F33" s="240">
        <v>14400</v>
      </c>
      <c r="G33" s="245">
        <v>-293587</v>
      </c>
      <c r="H33" s="232"/>
    </row>
    <row r="34" spans="1:8" ht="21" customHeight="1">
      <c r="A34" s="206" t="s">
        <v>39</v>
      </c>
      <c r="B34" s="225" t="s">
        <v>167</v>
      </c>
      <c r="C34" s="220"/>
      <c r="D34" s="221" t="s">
        <v>168</v>
      </c>
      <c r="E34" s="105">
        <v>202</v>
      </c>
      <c r="F34" s="223">
        <v>-35415</v>
      </c>
      <c r="G34" s="224">
        <v>-47453</v>
      </c>
      <c r="H34" s="232"/>
    </row>
    <row r="35" spans="1:8" ht="20.25" customHeight="1" thickBot="1">
      <c r="A35" s="206" t="s">
        <v>39</v>
      </c>
      <c r="B35" s="246" t="s">
        <v>169</v>
      </c>
      <c r="C35" s="247"/>
      <c r="D35" s="248" t="s">
        <v>168</v>
      </c>
      <c r="E35" s="249">
        <v>203</v>
      </c>
      <c r="F35" s="250">
        <v>11772</v>
      </c>
      <c r="G35" s="251">
        <v>16414</v>
      </c>
      <c r="H35" s="232"/>
    </row>
    <row r="36" spans="2:7" ht="14.25" customHeight="1" thickBot="1">
      <c r="B36" s="252"/>
      <c r="C36" s="42"/>
      <c r="D36" s="253"/>
      <c r="E36" s="254"/>
      <c r="F36" s="254"/>
      <c r="G36" s="254"/>
    </row>
    <row r="37" spans="1:11" ht="52.5" customHeight="1">
      <c r="A37" s="200"/>
      <c r="B37" s="201" t="s">
        <v>91</v>
      </c>
      <c r="C37" s="202" t="s">
        <v>31</v>
      </c>
      <c r="D37" s="203" t="s">
        <v>128</v>
      </c>
      <c r="E37" s="202" t="s">
        <v>33</v>
      </c>
      <c r="F37" s="202" t="s">
        <v>129</v>
      </c>
      <c r="G37" s="204" t="s">
        <v>130</v>
      </c>
      <c r="H37" s="255"/>
      <c r="J37" s="42"/>
      <c r="K37" s="256" t="s">
        <v>170</v>
      </c>
    </row>
    <row r="38" spans="1:11" ht="17.25" customHeight="1" thickBot="1">
      <c r="A38" s="206"/>
      <c r="B38" s="145">
        <v>1</v>
      </c>
      <c r="C38" s="257" t="s">
        <v>37</v>
      </c>
      <c r="D38" s="257">
        <v>2</v>
      </c>
      <c r="E38" s="258" t="s">
        <v>38</v>
      </c>
      <c r="F38" s="259">
        <v>3</v>
      </c>
      <c r="G38" s="260">
        <v>4</v>
      </c>
      <c r="H38" s="261"/>
      <c r="J38" s="262">
        <v>3</v>
      </c>
      <c r="K38" s="262">
        <v>4</v>
      </c>
    </row>
    <row r="39" spans="2:11" ht="19.5" customHeight="1" thickBot="1">
      <c r="B39" s="219" t="s">
        <v>171</v>
      </c>
      <c r="C39" s="220"/>
      <c r="D39" s="263"/>
      <c r="E39" s="264">
        <v>301</v>
      </c>
      <c r="F39" s="265" t="s">
        <v>73</v>
      </c>
      <c r="G39" s="266" t="s">
        <v>73</v>
      </c>
      <c r="H39" s="267"/>
      <c r="J39" s="268">
        <v>0</v>
      </c>
      <c r="K39" s="268">
        <v>0</v>
      </c>
    </row>
    <row r="40" spans="2:11" ht="26.25" customHeight="1" thickBot="1">
      <c r="B40" s="269" t="s">
        <v>172</v>
      </c>
      <c r="C40" s="247"/>
      <c r="D40" s="270"/>
      <c r="E40" s="271">
        <v>302</v>
      </c>
      <c r="F40" s="272" t="s">
        <v>73</v>
      </c>
      <c r="G40" s="273" t="s">
        <v>73</v>
      </c>
      <c r="H40" s="267"/>
      <c r="J40" s="268">
        <v>0</v>
      </c>
      <c r="K40" s="268">
        <v>0</v>
      </c>
    </row>
    <row r="41" spans="2:8" ht="17.25" customHeight="1">
      <c r="B41" s="274" t="s">
        <v>173</v>
      </c>
      <c r="D41"/>
      <c r="E41" s="275"/>
      <c r="F41" s="275"/>
      <c r="G41" s="275"/>
      <c r="H41" s="42"/>
    </row>
    <row r="42" spans="1:8" ht="15.75">
      <c r="A42" s="42"/>
      <c r="B42" s="276"/>
      <c r="C42" s="42"/>
      <c r="D42" s="277"/>
      <c r="E42" s="278"/>
      <c r="F42" s="278"/>
      <c r="G42" s="278"/>
      <c r="H42" s="42"/>
    </row>
    <row r="43" spans="2:8" ht="16.5" thickBot="1">
      <c r="B43" s="279" t="s">
        <v>194</v>
      </c>
      <c r="D43" s="277"/>
      <c r="E43" s="277"/>
      <c r="H43" s="280"/>
    </row>
    <row r="44" spans="2:8" ht="32.25" customHeight="1">
      <c r="B44" s="335" t="s">
        <v>91</v>
      </c>
      <c r="C44" s="322" t="s">
        <v>128</v>
      </c>
      <c r="D44" s="322" t="s">
        <v>33</v>
      </c>
      <c r="E44" s="328" t="s">
        <v>129</v>
      </c>
      <c r="F44" s="329"/>
      <c r="G44" s="328" t="s">
        <v>130</v>
      </c>
      <c r="H44" s="334"/>
    </row>
    <row r="45" spans="2:8" ht="18.75" customHeight="1">
      <c r="B45" s="336"/>
      <c r="C45" s="323"/>
      <c r="D45" s="323"/>
      <c r="E45" s="281" t="s">
        <v>174</v>
      </c>
      <c r="F45" s="281" t="s">
        <v>175</v>
      </c>
      <c r="G45" s="281" t="s">
        <v>174</v>
      </c>
      <c r="H45" s="282" t="s">
        <v>175</v>
      </c>
    </row>
    <row r="46" spans="1:8" ht="12" customHeight="1" thickBot="1">
      <c r="A46" t="s">
        <v>176</v>
      </c>
      <c r="B46" s="283">
        <v>1</v>
      </c>
      <c r="C46" s="284" t="s">
        <v>37</v>
      </c>
      <c r="D46" s="285">
        <v>2</v>
      </c>
      <c r="E46" s="286">
        <v>3</v>
      </c>
      <c r="F46" s="286">
        <v>4</v>
      </c>
      <c r="G46" s="286">
        <v>5</v>
      </c>
      <c r="H46" s="287">
        <v>6</v>
      </c>
    </row>
    <row r="47" spans="1:8" ht="39.75" customHeight="1">
      <c r="A47" t="s">
        <v>39</v>
      </c>
      <c r="B47" s="288" t="s">
        <v>177</v>
      </c>
      <c r="C47" s="289"/>
      <c r="D47" s="290" t="s">
        <v>178</v>
      </c>
      <c r="E47" s="291">
        <v>17940</v>
      </c>
      <c r="F47" s="291">
        <v>-70</v>
      </c>
      <c r="G47" s="291">
        <v>6226</v>
      </c>
      <c r="H47" s="292">
        <v>-113</v>
      </c>
    </row>
    <row r="48" spans="1:8" ht="19.5" customHeight="1">
      <c r="A48" t="s">
        <v>39</v>
      </c>
      <c r="B48" s="219" t="s">
        <v>179</v>
      </c>
      <c r="C48" s="293"/>
      <c r="D48" s="294" t="s">
        <v>180</v>
      </c>
      <c r="E48" s="295">
        <v>34987</v>
      </c>
      <c r="F48" s="296">
        <v>-50706</v>
      </c>
      <c r="G48" s="295">
        <v>53768</v>
      </c>
      <c r="H48" s="297">
        <v>-49141</v>
      </c>
    </row>
    <row r="49" spans="1:8" ht="38.25" customHeight="1">
      <c r="A49" t="s">
        <v>39</v>
      </c>
      <c r="B49" s="219" t="s">
        <v>181</v>
      </c>
      <c r="C49" s="293"/>
      <c r="D49" s="294" t="s">
        <v>182</v>
      </c>
      <c r="E49" s="295">
        <v>7427</v>
      </c>
      <c r="F49" s="296">
        <v>-294</v>
      </c>
      <c r="G49" s="295">
        <v>8682</v>
      </c>
      <c r="H49" s="297">
        <v>-389</v>
      </c>
    </row>
    <row r="50" spans="1:8" ht="40.5" customHeight="1">
      <c r="A50" t="s">
        <v>39</v>
      </c>
      <c r="B50" s="219" t="s">
        <v>183</v>
      </c>
      <c r="C50" s="293"/>
      <c r="D50" s="294" t="s">
        <v>184</v>
      </c>
      <c r="E50" s="295">
        <v>174261</v>
      </c>
      <c r="F50" s="296">
        <v>-673391</v>
      </c>
      <c r="G50" s="295">
        <v>1620</v>
      </c>
      <c r="H50" s="297">
        <v>-50886</v>
      </c>
    </row>
    <row r="51" spans="1:8" ht="19.5" customHeight="1">
      <c r="A51" t="s">
        <v>39</v>
      </c>
      <c r="B51" s="219" t="s">
        <v>185</v>
      </c>
      <c r="C51" s="293"/>
      <c r="D51" s="294" t="s">
        <v>186</v>
      </c>
      <c r="E51" s="295">
        <v>0</v>
      </c>
      <c r="F51" s="296">
        <v>-67643</v>
      </c>
      <c r="G51" s="295">
        <v>0</v>
      </c>
      <c r="H51" s="297">
        <v>-1629</v>
      </c>
    </row>
    <row r="52" spans="1:8" ht="27" customHeight="1" thickBot="1">
      <c r="A52" t="s">
        <v>39</v>
      </c>
      <c r="B52" s="269" t="s">
        <v>187</v>
      </c>
      <c r="C52" s="298"/>
      <c r="D52" s="299" t="s">
        <v>188</v>
      </c>
      <c r="E52" s="300">
        <v>5216</v>
      </c>
      <c r="F52" s="300">
        <v>-44</v>
      </c>
      <c r="G52" s="300">
        <v>664</v>
      </c>
      <c r="H52" s="301">
        <v>-396</v>
      </c>
    </row>
    <row r="53" spans="2:7" ht="15" customHeight="1">
      <c r="B53" s="169"/>
      <c r="C53" s="170"/>
      <c r="D53" s="171"/>
      <c r="E53" s="10"/>
      <c r="F53" s="172"/>
      <c r="G53" s="172"/>
    </row>
    <row r="54" spans="2:9" ht="12.75">
      <c r="B54" s="332" t="s">
        <v>189</v>
      </c>
      <c r="C54" s="332"/>
      <c r="D54" s="332"/>
      <c r="E54" s="173" t="s">
        <v>103</v>
      </c>
      <c r="F54" s="173"/>
      <c r="G54" s="173"/>
      <c r="H54" s="173"/>
      <c r="I54" s="302"/>
    </row>
    <row r="55" spans="2:8" ht="12.75">
      <c r="B55" s="318" t="s">
        <v>104</v>
      </c>
      <c r="C55" s="319"/>
      <c r="D55" s="333" t="s">
        <v>190</v>
      </c>
      <c r="E55" s="333"/>
      <c r="F55" s="333"/>
      <c r="G55" s="333"/>
      <c r="H55" s="303"/>
    </row>
    <row r="56" spans="5:8" ht="12.75">
      <c r="E56" s="305"/>
      <c r="F56" s="305"/>
      <c r="G56" s="305"/>
      <c r="H56" s="280"/>
    </row>
    <row r="57" spans="2:8" ht="14.25" customHeight="1">
      <c r="B57" s="331" t="s">
        <v>106</v>
      </c>
      <c r="C57" s="331"/>
      <c r="H57" s="280"/>
    </row>
  </sheetData>
  <sheetProtection/>
  <mergeCells count="15">
    <mergeCell ref="G44:H44"/>
    <mergeCell ref="C44:C45"/>
    <mergeCell ref="B44:B45"/>
    <mergeCell ref="B57:C57"/>
    <mergeCell ref="B54:D54"/>
    <mergeCell ref="B55:C55"/>
    <mergeCell ref="D55:G55"/>
    <mergeCell ref="D44:D45"/>
    <mergeCell ref="C5:E5"/>
    <mergeCell ref="C8:E8"/>
    <mergeCell ref="C6:E6"/>
    <mergeCell ref="C7:E7"/>
    <mergeCell ref="E44:F44"/>
    <mergeCell ref="C9:E9"/>
    <mergeCell ref="C10:E10"/>
  </mergeCells>
  <dataValidations count="2">
    <dataValidation type="decimal" operator="lessThanOrEqual" allowBlank="1" showInputMessage="1" showErrorMessage="1" error="Только отрицательные значения" sqref="F17:G18 F21:G21 F25:G25 F47:F52 H47:H52">
      <formula1>0</formula1>
    </dataValidation>
    <dataValidation type="decimal" operator="greaterThanOrEqual" allowBlank="1" showInputMessage="1" showErrorMessage="1" error="Только положительные значения" sqref="F15:G16 F20:G20 F22:G24 E47:E52 G47:G52">
      <formula1>0</formula1>
    </dataValidation>
  </dataValidations>
  <printOptions/>
  <pageMargins left="0.23" right="0.27" top="0.5511811023622047" bottom="0.2362204724409449" header="0.5511811023622047" footer="0"/>
  <pageSetup horizontalDpi="600" verticalDpi="600" orientation="portrait" paperSize="9" r:id="rId1"/>
  <rowBreaks count="2" manualBreakCount="2">
    <brk id="57" max="6" man="1"/>
    <brk id="9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"Сибирьтелеком"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streblyanskiy</dc:creator>
  <cp:keywords/>
  <dc:description/>
  <cp:lastModifiedBy>Vojtovich</cp:lastModifiedBy>
  <dcterms:created xsi:type="dcterms:W3CDTF">2009-05-05T10:02:52Z</dcterms:created>
  <dcterms:modified xsi:type="dcterms:W3CDTF">2009-08-03T09:45:15Z</dcterms:modified>
  <cp:category/>
  <cp:version/>
  <cp:contentType/>
  <cp:contentStatus/>
</cp:coreProperties>
</file>