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2895" firstSheet="1" activeTab="1"/>
  </bookViews>
  <sheets>
    <sheet name="Ref" sheetId="1" state="hidden" r:id="rId1"/>
    <sheet name="F01_1" sheetId="2" r:id="rId2"/>
    <sheet name="F02_1" sheetId="3" r:id="rId3"/>
  </sheets>
  <externalReferences>
    <externalReference r:id="rId6"/>
    <externalReference r:id="rId7"/>
    <externalReference r:id="rId8"/>
  </externalReferences>
  <definedNames>
    <definedName name="F01_2">[1]!F01_2</definedName>
    <definedName name="_xlnm.Print_Area" localSheetId="1">'F01_1'!$B$1:$G$118</definedName>
    <definedName name="_xlnm.Print_Titles" localSheetId="2">'F02_1'!$12:$13</definedName>
  </definedNames>
  <calcPr fullCalcOnLoad="1" fullPrecision="0"/>
</workbook>
</file>

<file path=xl/sharedStrings.xml><?xml version="1.0" encoding="utf-8"?>
<sst xmlns="http://schemas.openxmlformats.org/spreadsheetml/2006/main" count="410" uniqueCount="210">
  <si>
    <t>листа</t>
  </si>
  <si>
    <t>таблицы</t>
  </si>
  <si>
    <t>первая</t>
  </si>
  <si>
    <t>последняя</t>
  </si>
  <si>
    <t>384</t>
  </si>
  <si>
    <t xml:space="preserve"> </t>
  </si>
  <si>
    <t>Х</t>
  </si>
  <si>
    <t>0710001</t>
  </si>
  <si>
    <t>*</t>
  </si>
  <si>
    <t>N</t>
  </si>
  <si>
    <t>1а</t>
  </si>
  <si>
    <t>2а</t>
  </si>
  <si>
    <t>1,e,f</t>
  </si>
  <si>
    <t>строка с номе-</t>
  </si>
  <si>
    <t>рами столбцов</t>
  </si>
  <si>
    <t>столбец с но-</t>
  </si>
  <si>
    <t>мерами строк</t>
  </si>
  <si>
    <t>в табл. строка</t>
  </si>
  <si>
    <t>в табл. графа</t>
  </si>
  <si>
    <t>2308025192</t>
  </si>
  <si>
    <t>01151037</t>
  </si>
  <si>
    <t>61,20;61,20,11</t>
  </si>
  <si>
    <t>47/42</t>
  </si>
  <si>
    <t>as of</t>
  </si>
  <si>
    <t>Date (year, month, day)</t>
  </si>
  <si>
    <t>Company</t>
  </si>
  <si>
    <t>"UTK" PJSC (MRC)</t>
  </si>
  <si>
    <t xml:space="preserve">under ОКPО  </t>
  </si>
  <si>
    <t>Taxpayer's Identification Number</t>
  </si>
  <si>
    <t>TIN</t>
  </si>
  <si>
    <t>Areas of activities</t>
  </si>
  <si>
    <t>Telecommunications</t>
  </si>
  <si>
    <t xml:space="preserve">under ОКVED  </t>
  </si>
  <si>
    <t>Organizational and legal form/form of ownership</t>
  </si>
  <si>
    <t>mixed Russian ownership</t>
  </si>
  <si>
    <t xml:space="preserve">under ОКОPF/ОКFS  </t>
  </si>
  <si>
    <t>Unit of measurement:</t>
  </si>
  <si>
    <t>thousand roubles</t>
  </si>
  <si>
    <t xml:space="preserve">under ОКЕI  </t>
  </si>
  <si>
    <t>Address</t>
  </si>
  <si>
    <t xml:space="preserve">66, Karasunskaya St., Krasnodar </t>
  </si>
  <si>
    <t>31 March  2008</t>
  </si>
  <si>
    <t xml:space="preserve">Form № 01 under OKUD  </t>
  </si>
  <si>
    <t>CODES</t>
  </si>
  <si>
    <t>28.04.2008</t>
  </si>
  <si>
    <t>BALANCE SHEET</t>
  </si>
  <si>
    <t>Date of approval</t>
  </si>
  <si>
    <t>Date dispatched (received)</t>
  </si>
  <si>
    <t>ASSETS</t>
  </si>
  <si>
    <t>Notes</t>
  </si>
  <si>
    <t>Index code</t>
  </si>
  <si>
    <t>Line code</t>
  </si>
  <si>
    <t>At the beginning of the period under report</t>
  </si>
  <si>
    <t>At the end of the period under report</t>
  </si>
  <si>
    <t>LIABILITIES</t>
  </si>
  <si>
    <r>
      <t xml:space="preserve">I. NON-CURRENT ASSETS </t>
    </r>
    <r>
      <rPr>
        <sz val="10"/>
        <rFont val="Arial Cyr"/>
        <family val="0"/>
      </rPr>
      <t xml:space="preserve">                                                      Intangible assets                 </t>
    </r>
  </si>
  <si>
    <t xml:space="preserve">Fixed assets                        </t>
  </si>
  <si>
    <t>Capital investments</t>
  </si>
  <si>
    <t xml:space="preserve">Profitable investment in stocks of materials and capital equipment </t>
  </si>
  <si>
    <t xml:space="preserve">Long-term financial investments </t>
  </si>
  <si>
    <t>including: investments in subsidiaries</t>
  </si>
  <si>
    <t>investments in associates</t>
  </si>
  <si>
    <t>investments in other companies</t>
  </si>
  <si>
    <t>Other long-term financial investments</t>
  </si>
  <si>
    <t>Deferred tax assets</t>
  </si>
  <si>
    <t>Other non-current assets</t>
  </si>
  <si>
    <t>Total for section I</t>
  </si>
  <si>
    <r>
      <t xml:space="preserve">II.CURRENT ASSETS </t>
    </r>
    <r>
      <rPr>
        <sz val="10"/>
        <rFont val="Arial Cyr"/>
        <family val="2"/>
      </rPr>
      <t xml:space="preserve">                                                                               Inventories</t>
    </r>
  </si>
  <si>
    <r>
      <t>including:r</t>
    </r>
    <r>
      <rPr>
        <sz val="10"/>
        <rFont val="Arial Cyr"/>
        <family val="2"/>
      </rPr>
      <t xml:space="preserve">aw materials, materials and other similar values                                                               </t>
    </r>
  </si>
  <si>
    <t>expenditures in work-in-process (turnover costs)</t>
  </si>
  <si>
    <t>finished products and goods for resale</t>
  </si>
  <si>
    <t>shipped goods</t>
  </si>
  <si>
    <t>deferred expenses</t>
  </si>
  <si>
    <t>other inventories and expenses</t>
  </si>
  <si>
    <t>Value added tax on acquired values</t>
  </si>
  <si>
    <r>
      <t xml:space="preserve">including:   </t>
    </r>
    <r>
      <rPr>
        <sz val="10"/>
        <rFont val="Arial Cyr"/>
        <family val="2"/>
      </rPr>
      <t xml:space="preserve">                                                                 to be recovered in over 12 months after the reporting date                                                                 </t>
    </r>
  </si>
  <si>
    <t xml:space="preserve">to be recovered within 12 months after the reporting date                                                                 </t>
  </si>
  <si>
    <t>Accounts receivable (expected in over 12 months after the reporting date)</t>
  </si>
  <si>
    <r>
      <t xml:space="preserve">including:                                                                                                     </t>
    </r>
    <r>
      <rPr>
        <sz val="10"/>
        <rFont val="Arial Cyr"/>
        <family val="2"/>
      </rPr>
      <t xml:space="preserve">buyers and customers                                                                         </t>
    </r>
  </si>
  <si>
    <t xml:space="preserve">advances distributed </t>
  </si>
  <si>
    <t>other debtors</t>
  </si>
  <si>
    <t>Accounts receivable (expected within 12 months after the reporting date)</t>
  </si>
  <si>
    <t xml:space="preserve">Short-term financial investments  </t>
  </si>
  <si>
    <t>Monetary funds</t>
  </si>
  <si>
    <t xml:space="preserve">Other current assets </t>
  </si>
  <si>
    <t>Total for section II</t>
  </si>
  <si>
    <t>BALANCE (sum of lines 190+290)</t>
  </si>
  <si>
    <r>
      <t xml:space="preserve">III. CAPITAL AND RESERVES  </t>
    </r>
    <r>
      <rPr>
        <sz val="10"/>
        <rFont val="Arial Cyr"/>
        <family val="2"/>
      </rPr>
      <t xml:space="preserve">                                                       Authorized capital  </t>
    </r>
  </si>
  <si>
    <t xml:space="preserve">Additional capital  </t>
  </si>
  <si>
    <t xml:space="preserve">Capital reserves </t>
  </si>
  <si>
    <t>Own shares redeemed from the shareholders</t>
  </si>
  <si>
    <t>Retained earnings (uncovered losses) of previous years</t>
  </si>
  <si>
    <t>Retained earnings (uncovered losses) of the year under report</t>
  </si>
  <si>
    <t xml:space="preserve">Total for section III  </t>
  </si>
  <si>
    <r>
      <t>IV. LONG-TERM LIABILITIES</t>
    </r>
    <r>
      <rPr>
        <sz val="10"/>
        <rFont val="Arial Cyr"/>
        <family val="2"/>
      </rPr>
      <t xml:space="preserve">                                                   Loans and credits    </t>
    </r>
  </si>
  <si>
    <r>
      <t>Including:</t>
    </r>
    <r>
      <rPr>
        <sz val="10"/>
        <rFont val="Arial Cyr"/>
        <family val="2"/>
      </rPr>
      <t xml:space="preserve">                                                                                                          credits </t>
    </r>
  </si>
  <si>
    <t>loans</t>
  </si>
  <si>
    <t>Deferred tax liabilities</t>
  </si>
  <si>
    <t>Other long-term liabilities</t>
  </si>
  <si>
    <t>Total for section IV</t>
  </si>
  <si>
    <r>
      <t xml:space="preserve">V. SHORT-TERM LIABILITIES </t>
    </r>
    <r>
      <rPr>
        <sz val="10"/>
        <rFont val="Arial Cyr"/>
        <family val="2"/>
      </rPr>
      <t xml:space="preserve">                                   Loans and credits   </t>
    </r>
  </si>
  <si>
    <t xml:space="preserve">Accounts payable,  </t>
  </si>
  <si>
    <r>
      <t>including:</t>
    </r>
    <r>
      <rPr>
        <sz val="10"/>
        <rFont val="Arial Cyr"/>
        <family val="2"/>
      </rPr>
      <t xml:space="preserve">                                                                                                        suppliers and contractors </t>
    </r>
  </si>
  <si>
    <t xml:space="preserve">advances received </t>
  </si>
  <si>
    <t xml:space="preserve">Wage arrears </t>
  </si>
  <si>
    <t>Indebtness to state out-of-budget funds</t>
  </si>
  <si>
    <t>Tax liabilities</t>
  </si>
  <si>
    <t>Other creditors</t>
  </si>
  <si>
    <t>Dividends payable to participants (founders)</t>
  </si>
  <si>
    <t xml:space="preserve">Deferred income </t>
  </si>
  <si>
    <t>Reserves for upcoming expenses</t>
  </si>
  <si>
    <t>Other short-term liabilities</t>
  </si>
  <si>
    <t xml:space="preserve">Total for section V </t>
  </si>
  <si>
    <t>BALANCE (sum of the lines 490+590+690)</t>
  </si>
  <si>
    <t xml:space="preserve">AVAILABILITY STATEMENT OF VALUABLES RECORDED ON OFF-BALANCE ACCOUNTS </t>
  </si>
  <si>
    <t>Description</t>
  </si>
  <si>
    <t>Leased fixed assets</t>
  </si>
  <si>
    <t>including those under leasing</t>
  </si>
  <si>
    <t>Inventories accepted for custody</t>
  </si>
  <si>
    <t>Goods accepted for commission</t>
  </si>
  <si>
    <t>Bad debts charged to losses</t>
  </si>
  <si>
    <t xml:space="preserve">Obligations and payments collaterals (security) received </t>
  </si>
  <si>
    <t>Obligations and payments collaterals (security) given</t>
  </si>
  <si>
    <t>Depreciation of housing stock</t>
  </si>
  <si>
    <t>Depreciation of objects  equipped with external modern services and utilities and other similar objects</t>
  </si>
  <si>
    <t>Payments for telecom services</t>
  </si>
  <si>
    <t>STATEMENT ON THE NET ASSETS VALUE</t>
  </si>
  <si>
    <t>Net assets</t>
  </si>
  <si>
    <r>
      <t>Chief Accountant</t>
    </r>
    <r>
      <rPr>
        <sz val="10"/>
        <rFont val="Arial Cyr"/>
        <family val="2"/>
      </rPr>
      <t>________  __Т.V. Rusinova</t>
    </r>
  </si>
  <si>
    <t xml:space="preserve">                           (signature)           (name)</t>
  </si>
  <si>
    <t xml:space="preserve">                                          (signature)    (name)</t>
  </si>
  <si>
    <r>
      <t xml:space="preserve">Acting CEO     </t>
    </r>
    <r>
      <rPr>
        <sz val="10"/>
        <rFont val="Arial Cyr"/>
        <family val="2"/>
      </rPr>
      <t xml:space="preserve"> _____________  V. A. Statuev</t>
    </r>
  </si>
  <si>
    <t>28 April 2008</t>
  </si>
  <si>
    <t>PROFIT AND LOSS STATEMENT</t>
  </si>
  <si>
    <t xml:space="preserve">Form № 02 under ОКUD  </t>
  </si>
  <si>
    <t>0710002</t>
  </si>
  <si>
    <t>for</t>
  </si>
  <si>
    <t>the first quarter of 2008</t>
  </si>
  <si>
    <t xml:space="preserve"> Date (year, month, day) </t>
  </si>
  <si>
    <t>Taxpayer Identification number</t>
  </si>
  <si>
    <t>telecommunications</t>
  </si>
  <si>
    <t>60,20;60,20,11</t>
  </si>
  <si>
    <t>Unit of measurement</t>
  </si>
  <si>
    <t>For the period under report</t>
  </si>
  <si>
    <t>For the same period of the previous year</t>
  </si>
  <si>
    <t>010</t>
  </si>
  <si>
    <t>including that from the sales: of communication services</t>
  </si>
  <si>
    <t>011</t>
  </si>
  <si>
    <t>Cost of sold goods, products, works and services</t>
  </si>
  <si>
    <t>020</t>
  </si>
  <si>
    <t xml:space="preserve">Including that of communication services                                                    </t>
  </si>
  <si>
    <t>021</t>
  </si>
  <si>
    <t>PROFIT (LOSS) FROM SALES (LINES 010 -020)</t>
  </si>
  <si>
    <t>050</t>
  </si>
  <si>
    <r>
      <t xml:space="preserve">II. Operating income and expenses                                   </t>
    </r>
    <r>
      <rPr>
        <sz val="10"/>
        <rFont val="Arial Cyr"/>
        <family val="2"/>
      </rPr>
      <t xml:space="preserve"> Interest receivable</t>
    </r>
  </si>
  <si>
    <t>060</t>
  </si>
  <si>
    <t>Interest payable</t>
  </si>
  <si>
    <t>070</t>
  </si>
  <si>
    <t>Income from participation in other organizations</t>
  </si>
  <si>
    <t>080</t>
  </si>
  <si>
    <t>Other operating income</t>
  </si>
  <si>
    <t>090</t>
  </si>
  <si>
    <t xml:space="preserve">  including reimbursement of expenses incurred by the Company in connection with provision of universal telecom services</t>
  </si>
  <si>
    <t>091</t>
  </si>
  <si>
    <t>Other operating expenses</t>
  </si>
  <si>
    <t>100</t>
  </si>
  <si>
    <t>PROFIT (LOSS) BEFORE TAXES  (LINES 050+060-070+080+090-100)</t>
  </si>
  <si>
    <t>140</t>
  </si>
  <si>
    <t>Income tax charges (lines -151+/-152+/-153) including</t>
  </si>
  <si>
    <t xml:space="preserve">Deferred tax liabilities </t>
  </si>
  <si>
    <t>142</t>
  </si>
  <si>
    <t>151</t>
  </si>
  <si>
    <t>141</t>
  </si>
  <si>
    <t>152</t>
  </si>
  <si>
    <t>Current income tax charge</t>
  </si>
  <si>
    <t>150</t>
  </si>
  <si>
    <t>153</t>
  </si>
  <si>
    <t>Extra income tax charge for previous taxable (reporting) periods</t>
  </si>
  <si>
    <t>154</t>
  </si>
  <si>
    <t>NET PROFIT (LOSS) OF THE PERIOD UNDER REPORT) (LINES 140+150)</t>
  </si>
  <si>
    <t>190</t>
  </si>
  <si>
    <t xml:space="preserve">FOR REFERENCE                                                                            Income tax conditional expense (profit)
</t>
  </si>
  <si>
    <t>Fixed tax liabilities</t>
  </si>
  <si>
    <t>200</t>
  </si>
  <si>
    <t>Fixed tax assets</t>
  </si>
  <si>
    <t>Base equity income (loss)</t>
  </si>
  <si>
    <t>X</t>
  </si>
  <si>
    <t>Diluted equity income (loss)</t>
  </si>
  <si>
    <t>*to be filled in the annual accounting report</t>
  </si>
  <si>
    <r>
      <t xml:space="preserve">                     </t>
    </r>
    <r>
      <rPr>
        <b/>
        <sz val="12"/>
        <rFont val="Arial Cyr"/>
        <family val="2"/>
      </rPr>
      <t xml:space="preserve">  Explanation of profit and loss items</t>
    </r>
  </si>
  <si>
    <t>profit</t>
  </si>
  <si>
    <t>loss</t>
  </si>
  <si>
    <t>1,d,e</t>
  </si>
  <si>
    <t xml:space="preserve">Fines, penalties and forfeits, which have been acknowledged or for which (arbitration) court awards on recovery have been received </t>
  </si>
  <si>
    <t>401</t>
  </si>
  <si>
    <t xml:space="preserve">Profit (loss) of previous years </t>
  </si>
  <si>
    <t>402</t>
  </si>
  <si>
    <t xml:space="preserve">Compensation of losses inflicted by failure to fulfill or to fulfill duly the obligations </t>
  </si>
  <si>
    <t>403</t>
  </si>
  <si>
    <t xml:space="preserve">Foreign exchange differences </t>
  </si>
  <si>
    <t>404</t>
  </si>
  <si>
    <t xml:space="preserve">Allocations to evaluation reserves </t>
  </si>
  <si>
    <t>405</t>
  </si>
  <si>
    <t xml:space="preserve">Written-off accounts receivable and payable </t>
  </si>
  <si>
    <t>406</t>
  </si>
  <si>
    <r>
      <t xml:space="preserve">Acting CEO </t>
    </r>
    <r>
      <rPr>
        <sz val="10"/>
        <rFont val="Arial Cyr"/>
        <family val="2"/>
      </rPr>
      <t xml:space="preserve"> __________  V. A. Statuev</t>
    </r>
  </si>
  <si>
    <r>
      <t xml:space="preserve">Chief Accountant  </t>
    </r>
    <r>
      <rPr>
        <sz val="10"/>
        <rFont val="Arial Cyr"/>
        <family val="2"/>
      </rPr>
      <t>________ _Rusinova Т.V.</t>
    </r>
  </si>
  <si>
    <t xml:space="preserve">                    (signature)              (name)</t>
  </si>
  <si>
    <t xml:space="preserve">                                       (signature)      (name)</t>
  </si>
  <si>
    <r>
      <t xml:space="preserve">I.  Income from and expenses for normal activities                                                            </t>
    </r>
    <r>
      <rPr>
        <sz val="9"/>
        <rFont val="Arial Cyr"/>
        <family val="2"/>
      </rPr>
      <t xml:space="preserve">(Net) returns from sale of goods, products, works, services (less the VAT, excise taxes and similar obligatory fees)                             </t>
    </r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</si>
</sst>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_ ;[Red]\-0\ "/>
    <numFmt numFmtId="182" formatCode="0.000_ ;[Red]\-0.000\ "/>
    <numFmt numFmtId="183" formatCode="0;[Red]0"/>
    <numFmt numFmtId="184" formatCode="d/m"/>
    <numFmt numFmtId="185" formatCode="d\ mmmm\,\ yyyy"/>
    <numFmt numFmtId="186" formatCode="#,##0&quot;р.&quot;"/>
    <numFmt numFmtId="187" formatCode="0.00;[Red]0.00"/>
    <numFmt numFmtId="188" formatCode="0;[Red]\(0\)"/>
    <numFmt numFmtId="189" formatCode="\(0\);[Blue]\-0"/>
    <numFmt numFmtId="190" formatCode="#,##0;[Red]\(#,##0\)"/>
    <numFmt numFmtId="191" formatCode="\(#,##0\);[Blue]\-#,##0"/>
    <numFmt numFmtId="192" formatCode="0.0000_ ;[Red]\-0.0000\ "/>
    <numFmt numFmtId="193" formatCode="0.0000;[Red]\(0.0000\)\ "/>
    <numFmt numFmtId="194" formatCode="0.000000_ ;[Red]\-0.000000\ "/>
    <numFmt numFmtId="195" formatCode="0.00000_ ;[Red]\-0.00000\ "/>
    <numFmt numFmtId="196" formatCode="0;[Blue]\-0"/>
    <numFmt numFmtId="197" formatCode="0.00_ ;[Red]\-0.00\ "/>
    <numFmt numFmtId="198" formatCode="0.00000000_ ;[Red]\-0.00000000\ "/>
    <numFmt numFmtId="199" formatCode="#,##0.00000_ ;[Red]\-#,##0.00000\ "/>
    <numFmt numFmtId="200" formatCode="#,###;\(#,##0\);"/>
  </numFmts>
  <fonts count="1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0"/>
      <name val="Courier New Cyr"/>
      <family val="3"/>
    </font>
    <font>
      <sz val="9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MS Sans Serif"/>
      <family val="0"/>
    </font>
    <font>
      <sz val="11"/>
      <name val="Arial Cyr"/>
      <family val="2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</cellStyleXfs>
  <cellXfs count="31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 applyProtection="1">
      <alignment/>
      <protection/>
    </xf>
    <xf numFmtId="49" fontId="8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0" xfId="0" applyAlignment="1">
      <alignment shrinkToFit="1"/>
    </xf>
    <xf numFmtId="0" fontId="4" fillId="0" borderId="0" xfId="0" applyFont="1" applyAlignment="1" applyProtection="1">
      <alignment horizontal="right"/>
      <protection/>
    </xf>
    <xf numFmtId="49" fontId="5" fillId="0" borderId="1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 shrinkToFit="1"/>
      <protection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1" fillId="0" borderId="2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right" shrinkToFit="1"/>
      <protection/>
    </xf>
    <xf numFmtId="181" fontId="0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>
      <alignment shrinkToFit="1"/>
    </xf>
    <xf numFmtId="49" fontId="0" fillId="0" borderId="0" xfId="0" applyNumberFormat="1" applyAlignment="1" applyProtection="1">
      <alignment shrinkToFit="1"/>
      <protection/>
    </xf>
    <xf numFmtId="1" fontId="0" fillId="0" borderId="0" xfId="0" applyNumberForma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Font="1" applyAlignment="1" applyProtection="1">
      <alignment shrinkToFit="1"/>
      <protection/>
    </xf>
    <xf numFmtId="0" fontId="0" fillId="0" borderId="3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0" fillId="0" borderId="4" xfId="0" applyNumberFormat="1" applyFont="1" applyBorder="1" applyAlignment="1" applyProtection="1">
      <alignment horizontal="center"/>
      <protection locked="0"/>
    </xf>
    <xf numFmtId="49" fontId="1" fillId="0" borderId="4" xfId="0" applyNumberFormat="1" applyFont="1" applyFill="1" applyBorder="1" applyAlignment="1" applyProtection="1">
      <alignment horizontal="center"/>
      <protection locked="0"/>
    </xf>
    <xf numFmtId="49" fontId="0" fillId="0" borderId="4" xfId="0" applyNumberFormat="1" applyFont="1" applyFill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/>
      <protection/>
    </xf>
    <xf numFmtId="49" fontId="0" fillId="0" borderId="3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right"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49" fontId="0" fillId="0" borderId="0" xfId="0" applyNumberFormat="1" applyFont="1" applyBorder="1" applyAlignment="1" applyProtection="1">
      <alignment wrapText="1"/>
      <protection/>
    </xf>
    <xf numFmtId="0" fontId="0" fillId="0" borderId="0" xfId="0" applyFont="1" applyBorder="1" applyAlignment="1">
      <alignment horizontal="center"/>
    </xf>
    <xf numFmtId="188" fontId="8" fillId="0" borderId="0" xfId="0" applyNumberFormat="1" applyFont="1" applyFill="1" applyBorder="1" applyAlignment="1" applyProtection="1">
      <alignment horizontal="right"/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6" xfId="0" applyFont="1" applyBorder="1" applyAlignment="1">
      <alignment horizontal="center"/>
    </xf>
    <xf numFmtId="0" fontId="0" fillId="0" borderId="9" xfId="0" applyNumberForma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Continuous"/>
    </xf>
    <xf numFmtId="0" fontId="0" fillId="0" borderId="14" xfId="0" applyNumberFormat="1" applyBorder="1" applyAlignment="1">
      <alignment horizontal="center" wrapText="1"/>
    </xf>
    <xf numFmtId="0" fontId="0" fillId="0" borderId="15" xfId="0" applyNumberFormat="1" applyBorder="1" applyAlignment="1">
      <alignment horizontal="center" wrapText="1"/>
    </xf>
    <xf numFmtId="0" fontId="0" fillId="0" borderId="16" xfId="0" applyNumberFormat="1" applyBorder="1" applyAlignment="1">
      <alignment horizontal="center" wrapText="1"/>
    </xf>
    <xf numFmtId="0" fontId="0" fillId="0" borderId="17" xfId="0" applyNumberFormat="1" applyBorder="1" applyAlignment="1">
      <alignment horizontal="center" wrapText="1"/>
    </xf>
    <xf numFmtId="0" fontId="0" fillId="0" borderId="17" xfId="0" applyNumberFormat="1" applyBorder="1" applyAlignment="1" applyProtection="1">
      <alignment horizontal="center" wrapText="1"/>
      <protection/>
    </xf>
    <xf numFmtId="49" fontId="0" fillId="0" borderId="0" xfId="0" applyNumberFormat="1" applyFont="1" applyAlignment="1">
      <alignment wrapText="1"/>
    </xf>
    <xf numFmtId="0" fontId="0" fillId="0" borderId="0" xfId="0" applyFont="1" applyFill="1" applyAlignment="1">
      <alignment/>
    </xf>
    <xf numFmtId="49" fontId="1" fillId="0" borderId="18" xfId="0" applyNumberFormat="1" applyFont="1" applyBorder="1" applyAlignment="1">
      <alignment wrapText="1"/>
    </xf>
    <xf numFmtId="49" fontId="1" fillId="0" borderId="19" xfId="0" applyNumberFormat="1" applyFont="1" applyBorder="1" applyAlignment="1">
      <alignment wrapText="1"/>
    </xf>
    <xf numFmtId="49" fontId="2" fillId="0" borderId="20" xfId="0" applyNumberFormat="1" applyFont="1" applyBorder="1" applyAlignment="1">
      <alignment wrapText="1"/>
    </xf>
    <xf numFmtId="49" fontId="0" fillId="0" borderId="20" xfId="0" applyNumberFormat="1" applyFont="1" applyBorder="1" applyAlignment="1">
      <alignment wrapText="1"/>
    </xf>
    <xf numFmtId="49" fontId="1" fillId="0" borderId="20" xfId="0" applyNumberFormat="1" applyFont="1" applyBorder="1" applyAlignment="1">
      <alignment wrapText="1"/>
    </xf>
    <xf numFmtId="49" fontId="1" fillId="0" borderId="19" xfId="0" applyNumberFormat="1" applyFont="1" applyBorder="1" applyAlignment="1">
      <alignment wrapText="1"/>
    </xf>
    <xf numFmtId="0" fontId="0" fillId="0" borderId="21" xfId="0" applyNumberFormat="1" applyBorder="1" applyAlignment="1">
      <alignment horizontal="center" wrapText="1"/>
    </xf>
    <xf numFmtId="49" fontId="1" fillId="0" borderId="20" xfId="0" applyNumberFormat="1" applyFont="1" applyBorder="1" applyAlignment="1">
      <alignment wrapText="1"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9" fontId="8" fillId="0" borderId="0" xfId="0" applyNumberFormat="1" applyFont="1" applyAlignment="1" applyProtection="1">
      <alignment horizontal="left" wrapText="1"/>
      <protection/>
    </xf>
    <xf numFmtId="0" fontId="0" fillId="0" borderId="0" xfId="0" applyAlignment="1" applyProtection="1">
      <alignment horizontal="left" wrapText="1" shrinkToFit="1"/>
      <protection locked="0"/>
    </xf>
    <xf numFmtId="0" fontId="1" fillId="0" borderId="0" xfId="0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shrinkToFit="1"/>
      <protection/>
    </xf>
    <xf numFmtId="0" fontId="0" fillId="0" borderId="0" xfId="0" applyAlignment="1">
      <alignment horizontal="left" shrinkToFit="1"/>
    </xf>
    <xf numFmtId="0" fontId="8" fillId="0" borderId="0" xfId="0" applyFont="1" applyAlignment="1" applyProtection="1">
      <alignment/>
      <protection locked="0"/>
    </xf>
    <xf numFmtId="0" fontId="4" fillId="0" borderId="0" xfId="0" applyNumberFormat="1" applyFont="1" applyAlignment="1" applyProtection="1">
      <alignment horizontal="left" wrapText="1" shrinkToFit="1"/>
      <protection/>
    </xf>
    <xf numFmtId="49" fontId="0" fillId="0" borderId="22" xfId="0" applyNumberFormat="1" applyFont="1" applyBorder="1" applyAlignment="1" applyProtection="1">
      <alignment wrapText="1"/>
      <protection/>
    </xf>
    <xf numFmtId="0" fontId="0" fillId="0" borderId="12" xfId="0" applyFont="1" applyBorder="1" applyAlignment="1">
      <alignment horizontal="center"/>
    </xf>
    <xf numFmtId="0" fontId="0" fillId="0" borderId="0" xfId="0" applyFont="1" applyAlignment="1" applyProtection="1">
      <alignment/>
      <protection/>
    </xf>
    <xf numFmtId="3" fontId="0" fillId="0" borderId="0" xfId="0" applyNumberFormat="1" applyFill="1" applyBorder="1" applyAlignment="1" applyProtection="1">
      <alignment horizontal="center"/>
      <protection/>
    </xf>
    <xf numFmtId="190" fontId="8" fillId="0" borderId="23" xfId="0" applyNumberFormat="1" applyFont="1" applyFill="1" applyBorder="1" applyAlignment="1" applyProtection="1">
      <alignment horizontal="right"/>
      <protection locked="0"/>
    </xf>
    <xf numFmtId="190" fontId="8" fillId="0" borderId="24" xfId="0" applyNumberFormat="1" applyFont="1" applyFill="1" applyBorder="1" applyAlignment="1" applyProtection="1">
      <alignment horizontal="right"/>
      <protection locked="0"/>
    </xf>
    <xf numFmtId="190" fontId="8" fillId="0" borderId="25" xfId="0" applyNumberFormat="1" applyFont="1" applyFill="1" applyBorder="1" applyAlignment="1" applyProtection="1">
      <alignment horizontal="right"/>
      <protection locked="0"/>
    </xf>
    <xf numFmtId="190" fontId="8" fillId="0" borderId="26" xfId="0" applyNumberFormat="1" applyFont="1" applyFill="1" applyBorder="1" applyAlignment="1" applyProtection="1">
      <alignment horizontal="right"/>
      <protection locked="0"/>
    </xf>
    <xf numFmtId="190" fontId="8" fillId="0" borderId="25" xfId="0" applyNumberFormat="1" applyFont="1" applyBorder="1" applyAlignment="1" applyProtection="1">
      <alignment horizontal="right"/>
      <protection locked="0"/>
    </xf>
    <xf numFmtId="190" fontId="8" fillId="0" borderId="26" xfId="0" applyNumberFormat="1" applyFont="1" applyBorder="1" applyAlignment="1" applyProtection="1">
      <alignment horizontal="right"/>
      <protection locked="0"/>
    </xf>
    <xf numFmtId="190" fontId="8" fillId="0" borderId="25" xfId="0" applyNumberFormat="1" applyFont="1" applyFill="1" applyBorder="1" applyAlignment="1" applyProtection="1">
      <alignment horizontal="right"/>
      <protection/>
    </xf>
    <xf numFmtId="190" fontId="8" fillId="0" borderId="26" xfId="0" applyNumberFormat="1" applyFont="1" applyFill="1" applyBorder="1" applyAlignment="1" applyProtection="1">
      <alignment horizontal="right"/>
      <protection/>
    </xf>
    <xf numFmtId="190" fontId="8" fillId="0" borderId="27" xfId="0" applyNumberFormat="1" applyFont="1" applyBorder="1" applyAlignment="1" applyProtection="1">
      <alignment horizontal="right"/>
      <protection locked="0"/>
    </xf>
    <xf numFmtId="190" fontId="8" fillId="0" borderId="28" xfId="0" applyNumberFormat="1" applyFont="1" applyBorder="1" applyAlignment="1" applyProtection="1">
      <alignment horizontal="right"/>
      <protection locked="0"/>
    </xf>
    <xf numFmtId="190" fontId="8" fillId="0" borderId="29" xfId="0" applyNumberFormat="1" applyFont="1" applyFill="1" applyBorder="1" applyAlignment="1" applyProtection="1">
      <alignment horizontal="right"/>
      <protection/>
    </xf>
    <xf numFmtId="190" fontId="8" fillId="0" borderId="30" xfId="0" applyNumberFormat="1" applyFont="1" applyFill="1" applyBorder="1" applyAlignment="1" applyProtection="1">
      <alignment horizontal="right"/>
      <protection/>
    </xf>
    <xf numFmtId="190" fontId="8" fillId="0" borderId="23" xfId="0" applyNumberFormat="1" applyFont="1" applyFill="1" applyBorder="1" applyAlignment="1" applyProtection="1">
      <alignment horizontal="right"/>
      <protection/>
    </xf>
    <xf numFmtId="190" fontId="8" fillId="0" borderId="24" xfId="0" applyNumberFormat="1" applyFont="1" applyFill="1" applyBorder="1" applyAlignment="1" applyProtection="1">
      <alignment horizontal="right"/>
      <protection/>
    </xf>
    <xf numFmtId="190" fontId="8" fillId="0" borderId="31" xfId="0" applyNumberFormat="1" applyFont="1" applyBorder="1" applyAlignment="1" applyProtection="1">
      <alignment horizontal="right"/>
      <protection locked="0"/>
    </xf>
    <xf numFmtId="190" fontId="8" fillId="0" borderId="28" xfId="0" applyNumberFormat="1" applyFont="1" applyFill="1" applyBorder="1" applyAlignment="1" applyProtection="1">
      <alignment horizontal="right"/>
      <protection locked="0"/>
    </xf>
    <xf numFmtId="191" fontId="8" fillId="0" borderId="25" xfId="0" applyNumberFormat="1" applyFont="1" applyFill="1" applyBorder="1" applyAlignment="1" applyProtection="1">
      <alignment horizontal="right"/>
      <protection locked="0"/>
    </xf>
    <xf numFmtId="191" fontId="8" fillId="0" borderId="32" xfId="0" applyNumberFormat="1" applyFont="1" applyFill="1" applyBorder="1" applyAlignment="1" applyProtection="1">
      <alignment horizontal="right"/>
      <protection locked="0"/>
    </xf>
    <xf numFmtId="190" fontId="8" fillId="0" borderId="25" xfId="0" applyNumberFormat="1" applyFont="1" applyFill="1" applyBorder="1" applyAlignment="1" applyProtection="1">
      <alignment horizontal="center"/>
      <protection/>
    </xf>
    <xf numFmtId="190" fontId="8" fillId="0" borderId="33" xfId="0" applyNumberFormat="1" applyFont="1" applyFill="1" applyBorder="1" applyAlignment="1" applyProtection="1">
      <alignment horizontal="right"/>
      <protection/>
    </xf>
    <xf numFmtId="190" fontId="8" fillId="0" borderId="34" xfId="0" applyNumberFormat="1" applyFont="1" applyFill="1" applyBorder="1" applyAlignment="1" applyProtection="1">
      <alignment horizontal="right"/>
      <protection/>
    </xf>
    <xf numFmtId="190" fontId="8" fillId="0" borderId="35" xfId="0" applyNumberFormat="1" applyFont="1" applyFill="1" applyBorder="1" applyAlignment="1" applyProtection="1">
      <alignment horizontal="right"/>
      <protection locked="0"/>
    </xf>
    <xf numFmtId="190" fontId="8" fillId="0" borderId="16" xfId="0" applyNumberFormat="1" applyFont="1" applyFill="1" applyBorder="1" applyAlignment="1" applyProtection="1">
      <alignment horizontal="right"/>
      <protection locked="0"/>
    </xf>
    <xf numFmtId="190" fontId="8" fillId="0" borderId="36" xfId="0" applyNumberFormat="1" applyFont="1" applyFill="1" applyBorder="1" applyAlignment="1" applyProtection="1">
      <alignment horizontal="right"/>
      <protection locked="0"/>
    </xf>
    <xf numFmtId="190" fontId="8" fillId="0" borderId="9" xfId="0" applyNumberFormat="1" applyFont="1" applyFill="1" applyBorder="1" applyAlignment="1" applyProtection="1">
      <alignment horizontal="right"/>
      <protection locked="0"/>
    </xf>
    <xf numFmtId="190" fontId="8" fillId="0" borderId="31" xfId="0" applyNumberFormat="1" applyFont="1" applyFill="1" applyBorder="1" applyAlignment="1" applyProtection="1">
      <alignment horizontal="right"/>
      <protection/>
    </xf>
    <xf numFmtId="190" fontId="8" fillId="0" borderId="17" xfId="0" applyNumberFormat="1" applyFont="1" applyFill="1" applyBorder="1" applyAlignment="1" applyProtection="1">
      <alignment horizontal="right"/>
      <protection/>
    </xf>
    <xf numFmtId="190" fontId="8" fillId="0" borderId="27" xfId="0" applyNumberFormat="1" applyFont="1" applyFill="1" applyBorder="1" applyAlignment="1" applyProtection="1">
      <alignment horizontal="right"/>
      <protection locked="0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wrapText="1"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 horizontal="centerContinuous"/>
      <protection/>
    </xf>
    <xf numFmtId="181" fontId="0" fillId="0" borderId="3" xfId="0" applyNumberFormat="1" applyFont="1" applyFill="1" applyBorder="1" applyAlignment="1" applyProtection="1">
      <alignment horizontal="right"/>
      <protection/>
    </xf>
    <xf numFmtId="181" fontId="0" fillId="0" borderId="37" xfId="0" applyNumberFormat="1" applyFont="1" applyFill="1" applyBorder="1" applyAlignment="1" applyProtection="1">
      <alignment horizontal="right"/>
      <protection/>
    </xf>
    <xf numFmtId="49" fontId="1" fillId="0" borderId="36" xfId="0" applyNumberFormat="1" applyFont="1" applyFill="1" applyBorder="1" applyAlignment="1" applyProtection="1">
      <alignment wrapText="1"/>
      <protection locked="0"/>
    </xf>
    <xf numFmtId="49" fontId="0" fillId="0" borderId="35" xfId="0" applyNumberFormat="1" applyFont="1" applyFill="1" applyBorder="1" applyAlignment="1" applyProtection="1">
      <alignment wrapText="1"/>
      <protection locked="0"/>
    </xf>
    <xf numFmtId="49" fontId="0" fillId="0" borderId="35" xfId="0" applyNumberFormat="1" applyFont="1" applyBorder="1" applyAlignment="1" applyProtection="1">
      <alignment wrapText="1"/>
      <protection locked="0"/>
    </xf>
    <xf numFmtId="49" fontId="1" fillId="0" borderId="31" xfId="0" applyNumberFormat="1" applyFont="1" applyBorder="1" applyAlignment="1" applyProtection="1">
      <alignment wrapText="1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49" fontId="1" fillId="0" borderId="36" xfId="0" applyNumberFormat="1" applyFont="1" applyBorder="1" applyAlignment="1" applyProtection="1">
      <alignment wrapText="1"/>
      <protection locked="0"/>
    </xf>
    <xf numFmtId="49" fontId="2" fillId="0" borderId="35" xfId="0" applyNumberFormat="1" applyFont="1" applyBorder="1" applyAlignment="1" applyProtection="1">
      <alignment wrapText="1"/>
      <protection locked="0"/>
    </xf>
    <xf numFmtId="49" fontId="0" fillId="0" borderId="35" xfId="0" applyNumberFormat="1" applyFont="1" applyBorder="1" applyAlignment="1" applyProtection="1">
      <alignment wrapText="1"/>
      <protection locked="0"/>
    </xf>
    <xf numFmtId="49" fontId="1" fillId="0" borderId="35" xfId="0" applyNumberFormat="1" applyFont="1" applyBorder="1" applyAlignment="1" applyProtection="1">
      <alignment wrapText="1"/>
      <protection locked="0"/>
    </xf>
    <xf numFmtId="49" fontId="1" fillId="0" borderId="31" xfId="0" applyNumberFormat="1" applyFont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0" borderId="35" xfId="0" applyNumberFormat="1" applyFont="1" applyBorder="1" applyAlignment="1" applyProtection="1">
      <alignment wrapText="1"/>
      <protection locked="0"/>
    </xf>
    <xf numFmtId="49" fontId="6" fillId="0" borderId="20" xfId="0" applyNumberFormat="1" applyFont="1" applyBorder="1" applyAlignment="1" applyProtection="1">
      <alignment horizontal="center"/>
      <protection locked="0"/>
    </xf>
    <xf numFmtId="49" fontId="0" fillId="0" borderId="31" xfId="0" applyNumberFormat="1" applyFont="1" applyBorder="1" applyAlignment="1" applyProtection="1">
      <alignment wrapText="1"/>
      <protection locked="0"/>
    </xf>
    <xf numFmtId="49" fontId="6" fillId="0" borderId="38" xfId="0" applyNumberFormat="1" applyFont="1" applyBorder="1" applyAlignment="1" applyProtection="1">
      <alignment horizontal="center"/>
      <protection locked="0"/>
    </xf>
    <xf numFmtId="49" fontId="0" fillId="0" borderId="31" xfId="0" applyNumberFormat="1" applyFont="1" applyBorder="1" applyAlignment="1" applyProtection="1">
      <alignment wrapText="1"/>
      <protection locked="0"/>
    </xf>
    <xf numFmtId="49" fontId="1" fillId="0" borderId="39" xfId="0" applyNumberFormat="1" applyFont="1" applyBorder="1" applyAlignment="1" applyProtection="1">
      <alignment horizontal="center"/>
      <protection/>
    </xf>
    <xf numFmtId="49" fontId="1" fillId="0" borderId="40" xfId="0" applyNumberFormat="1" applyFont="1" applyFill="1" applyBorder="1" applyAlignment="1" applyProtection="1">
      <alignment horizontal="center"/>
      <protection/>
    </xf>
    <xf numFmtId="0" fontId="1" fillId="0" borderId="41" xfId="0" applyNumberFormat="1" applyFont="1" applyBorder="1" applyAlignment="1" applyProtection="1">
      <alignment horizontal="center"/>
      <protection/>
    </xf>
    <xf numFmtId="49" fontId="1" fillId="0" borderId="27" xfId="0" applyNumberFormat="1" applyFont="1" applyBorder="1" applyAlignment="1" applyProtection="1">
      <alignment horizontal="center"/>
      <protection/>
    </xf>
    <xf numFmtId="49" fontId="1" fillId="0" borderId="36" xfId="0" applyNumberFormat="1" applyFont="1" applyBorder="1" applyAlignment="1" applyProtection="1">
      <alignment horizontal="center"/>
      <protection/>
    </xf>
    <xf numFmtId="49" fontId="1" fillId="0" borderId="9" xfId="0" applyNumberFormat="1" applyFont="1" applyBorder="1" applyAlignment="1" applyProtection="1">
      <alignment horizontal="center"/>
      <protection/>
    </xf>
    <xf numFmtId="49" fontId="1" fillId="0" borderId="42" xfId="0" applyNumberFormat="1" applyFont="1" applyBorder="1" applyAlignment="1" applyProtection="1">
      <alignment horizontal="center"/>
      <protection/>
    </xf>
    <xf numFmtId="49" fontId="1" fillId="0" borderId="25" xfId="0" applyNumberFormat="1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49" fontId="1" fillId="0" borderId="28" xfId="0" applyNumberFormat="1" applyFont="1" applyBorder="1" applyAlignment="1" applyProtection="1">
      <alignment horizontal="center"/>
      <protection/>
    </xf>
    <xf numFmtId="49" fontId="1" fillId="0" borderId="27" xfId="0" applyNumberFormat="1" applyFont="1" applyFill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center" wrapText="1"/>
      <protection/>
    </xf>
    <xf numFmtId="0" fontId="1" fillId="0" borderId="41" xfId="0" applyNumberFormat="1" applyFont="1" applyBorder="1" applyAlignment="1" applyProtection="1">
      <alignment horizontal="center" wrapText="1"/>
      <protection/>
    </xf>
    <xf numFmtId="49" fontId="1" fillId="0" borderId="36" xfId="0" applyNumberFormat="1" applyFont="1" applyFill="1" applyBorder="1" applyAlignment="1" applyProtection="1">
      <alignment horizontal="center"/>
      <protection/>
    </xf>
    <xf numFmtId="0" fontId="1" fillId="0" borderId="25" xfId="0" applyNumberFormat="1" applyFont="1" applyBorder="1" applyAlignment="1" applyProtection="1">
      <alignment horizontal="center" wrapText="1"/>
      <protection/>
    </xf>
    <xf numFmtId="0" fontId="1" fillId="0" borderId="43" xfId="0" applyFont="1" applyBorder="1" applyAlignment="1" applyProtection="1">
      <alignment horizontal="center"/>
      <protection/>
    </xf>
    <xf numFmtId="0" fontId="0" fillId="0" borderId="16" xfId="0" applyNumberFormat="1" applyFill="1" applyBorder="1" applyAlignment="1" applyProtection="1">
      <alignment horizontal="center" wrapText="1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 horizontal="center" wrapText="1"/>
      <protection/>
    </xf>
    <xf numFmtId="0" fontId="0" fillId="0" borderId="17" xfId="0" applyNumberFormat="1" applyFill="1" applyBorder="1" applyAlignment="1" applyProtection="1">
      <alignment horizontal="center" wrapText="1"/>
      <protection/>
    </xf>
    <xf numFmtId="0" fontId="0" fillId="0" borderId="7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right"/>
    </xf>
    <xf numFmtId="0" fontId="0" fillId="0" borderId="2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0" fillId="0" borderId="44" xfId="0" applyNumberFormat="1" applyFont="1" applyBorder="1" applyAlignment="1" applyProtection="1">
      <alignment/>
      <protection locked="0"/>
    </xf>
    <xf numFmtId="49" fontId="1" fillId="0" borderId="45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wrapText="1"/>
    </xf>
    <xf numFmtId="0" fontId="1" fillId="0" borderId="48" xfId="0" applyFont="1" applyBorder="1" applyAlignment="1">
      <alignment horizontal="center" vertical="center" wrapText="1"/>
    </xf>
    <xf numFmtId="49" fontId="0" fillId="0" borderId="18" xfId="0" applyNumberFormat="1" applyBorder="1" applyAlignment="1">
      <alignment wrapText="1"/>
    </xf>
    <xf numFmtId="49" fontId="0" fillId="0" borderId="19" xfId="0" applyNumberFormat="1" applyFont="1" applyBorder="1" applyAlignment="1">
      <alignment wrapText="1"/>
    </xf>
    <xf numFmtId="49" fontId="6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49" fontId="1" fillId="0" borderId="0" xfId="0" applyNumberFormat="1" applyFont="1" applyAlignment="1" applyProtection="1">
      <alignment horizontal="center" wrapText="1" shrinkToFit="1"/>
      <protection/>
    </xf>
    <xf numFmtId="49" fontId="1" fillId="0" borderId="0" xfId="0" applyNumberFormat="1" applyFont="1" applyAlignment="1" applyProtection="1">
      <alignment horizontal="left" wrapText="1" shrinkToFit="1"/>
      <protection/>
    </xf>
    <xf numFmtId="49" fontId="1" fillId="0" borderId="0" xfId="0" applyNumberFormat="1" applyFont="1" applyAlignment="1" applyProtection="1">
      <alignment wrapText="1"/>
      <protection locked="0"/>
    </xf>
    <xf numFmtId="0" fontId="4" fillId="0" borderId="0" xfId="0" applyNumberFormat="1" applyFont="1" applyAlignment="1" applyProtection="1">
      <alignment horizontal="left" wrapText="1" shrinkToFit="1"/>
      <protection/>
    </xf>
    <xf numFmtId="0" fontId="0" fillId="0" borderId="0" xfId="0" applyAlignment="1">
      <alignment shrinkToFit="1"/>
    </xf>
    <xf numFmtId="0" fontId="4" fillId="0" borderId="0" xfId="0" applyFont="1" applyAlignment="1">
      <alignment horizontal="left" wrapText="1" shrinkToFit="1"/>
    </xf>
    <xf numFmtId="49" fontId="1" fillId="0" borderId="0" xfId="0" applyNumberFormat="1" applyFont="1" applyAlignment="1" applyProtection="1">
      <alignment horizontal="left" shrinkToFit="1"/>
      <protection/>
    </xf>
    <xf numFmtId="0" fontId="0" fillId="0" borderId="0" xfId="0" applyFont="1" applyAlignment="1" applyProtection="1">
      <alignment wrapText="1"/>
      <protection locked="0"/>
    </xf>
    <xf numFmtId="49" fontId="0" fillId="0" borderId="0" xfId="0" applyNumberFormat="1" applyFont="1" applyAlignment="1" applyProtection="1">
      <alignment wrapText="1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right"/>
      <protection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Fill="1" applyAlignment="1" applyProtection="1">
      <alignment/>
      <protection locked="0"/>
    </xf>
    <xf numFmtId="0" fontId="14" fillId="0" borderId="0" xfId="0" applyFont="1" applyAlignment="1">
      <alignment/>
    </xf>
    <xf numFmtId="49" fontId="1" fillId="0" borderId="0" xfId="0" applyNumberFormat="1" applyFont="1" applyAlignment="1" applyProtection="1">
      <alignment horizontal="left" wrapText="1"/>
      <protection/>
    </xf>
    <xf numFmtId="0" fontId="4" fillId="0" borderId="0" xfId="0" applyFont="1" applyFill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wrapText="1"/>
    </xf>
    <xf numFmtId="49" fontId="0" fillId="0" borderId="0" xfId="0" applyNumberFormat="1" applyBorder="1" applyAlignment="1" applyProtection="1">
      <alignment horizontal="center" wrapText="1"/>
      <protection/>
    </xf>
    <xf numFmtId="0" fontId="0" fillId="0" borderId="0" xfId="0" applyFill="1" applyBorder="1" applyAlignment="1">
      <alignment/>
    </xf>
    <xf numFmtId="0" fontId="1" fillId="0" borderId="49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left" wrapText="1"/>
    </xf>
    <xf numFmtId="0" fontId="9" fillId="0" borderId="36" xfId="0" applyNumberFormat="1" applyFont="1" applyFill="1" applyBorder="1" applyAlignment="1" applyProtection="1">
      <alignment horizontal="left" wrapText="1"/>
      <protection locked="0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90" fontId="4" fillId="0" borderId="23" xfId="0" applyNumberFormat="1" applyFont="1" applyFill="1" applyBorder="1" applyAlignment="1" applyProtection="1">
      <alignment horizontal="right"/>
      <protection locked="0"/>
    </xf>
    <xf numFmtId="190" fontId="4" fillId="0" borderId="24" xfId="0" applyNumberFormat="1" applyFont="1" applyFill="1" applyBorder="1" applyAlignment="1" applyProtection="1">
      <alignment horizontal="right"/>
      <protection locked="0"/>
    </xf>
    <xf numFmtId="196" fontId="0" fillId="0" borderId="0" xfId="0" applyNumberFormat="1" applyFill="1" applyBorder="1" applyAlignment="1" applyProtection="1">
      <alignment horizontal="right"/>
      <protection/>
    </xf>
    <xf numFmtId="0" fontId="8" fillId="0" borderId="20" xfId="0" applyFont="1" applyBorder="1" applyAlignment="1">
      <alignment wrapText="1"/>
    </xf>
    <xf numFmtId="0" fontId="8" fillId="0" borderId="35" xfId="0" applyFont="1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90" fontId="4" fillId="0" borderId="25" xfId="0" applyNumberFormat="1" applyFont="1" applyFill="1" applyBorder="1" applyAlignment="1" applyProtection="1">
      <alignment horizontal="right"/>
      <protection locked="0"/>
    </xf>
    <xf numFmtId="190" fontId="4" fillId="0" borderId="26" xfId="0" applyNumberFormat="1" applyFont="1" applyFill="1" applyBorder="1" applyAlignment="1" applyProtection="1">
      <alignment horizontal="right"/>
      <protection locked="0"/>
    </xf>
    <xf numFmtId="0" fontId="0" fillId="0" borderId="20" xfId="0" applyFont="1" applyBorder="1" applyAlignment="1">
      <alignment vertical="center" wrapText="1"/>
    </xf>
    <xf numFmtId="191" fontId="4" fillId="0" borderId="25" xfId="0" applyNumberFormat="1" applyFont="1" applyFill="1" applyBorder="1" applyAlignment="1" applyProtection="1">
      <alignment horizontal="right"/>
      <protection locked="0"/>
    </xf>
    <xf numFmtId="191" fontId="4" fillId="0" borderId="26" xfId="0" applyNumberFormat="1" applyFont="1" applyFill="1" applyBorder="1" applyAlignment="1" applyProtection="1">
      <alignment horizontal="right"/>
      <protection locked="0"/>
    </xf>
    <xf numFmtId="189" fontId="0" fillId="0" borderId="0" xfId="0" applyNumberFormat="1" applyFill="1" applyBorder="1" applyAlignment="1" applyProtection="1">
      <alignment horizontal="right"/>
      <protection/>
    </xf>
    <xf numFmtId="0" fontId="1" fillId="0" borderId="20" xfId="0" applyFont="1" applyBorder="1" applyAlignment="1">
      <alignment horizontal="left" vertical="center" wrapText="1"/>
    </xf>
    <xf numFmtId="0" fontId="9" fillId="0" borderId="35" xfId="0" applyFont="1" applyFill="1" applyBorder="1" applyAlignment="1" applyProtection="1">
      <alignment horizontal="left" wrapText="1"/>
      <protection locked="0"/>
    </xf>
    <xf numFmtId="49" fontId="1" fillId="0" borderId="11" xfId="0" applyNumberFormat="1" applyFont="1" applyBorder="1" applyAlignment="1">
      <alignment horizontal="center"/>
    </xf>
    <xf numFmtId="190" fontId="4" fillId="0" borderId="25" xfId="0" applyNumberFormat="1" applyFont="1" applyFill="1" applyBorder="1" applyAlignment="1" applyProtection="1">
      <alignment horizontal="right"/>
      <protection/>
    </xf>
    <xf numFmtId="190" fontId="4" fillId="0" borderId="26" xfId="0" applyNumberFormat="1" applyFont="1" applyFill="1" applyBorder="1" applyAlignment="1" applyProtection="1">
      <alignment horizontal="right"/>
      <protection/>
    </xf>
    <xf numFmtId="188" fontId="0" fillId="0" borderId="0" xfId="0" applyNumberFormat="1" applyFill="1" applyBorder="1" applyAlignment="1" applyProtection="1">
      <alignment horizontal="right"/>
      <protection/>
    </xf>
    <xf numFmtId="0" fontId="1" fillId="0" borderId="20" xfId="0" applyFont="1" applyBorder="1" applyAlignment="1">
      <alignment vertical="center" wrapText="1"/>
    </xf>
    <xf numFmtId="0" fontId="9" fillId="0" borderId="35" xfId="0" applyFont="1" applyFill="1" applyBorder="1" applyAlignment="1" applyProtection="1">
      <alignment wrapText="1"/>
      <protection locked="0"/>
    </xf>
    <xf numFmtId="0" fontId="0" fillId="0" borderId="15" xfId="22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Border="1" applyAlignment="1">
      <alignment horizontal="center" vertical="center"/>
    </xf>
    <xf numFmtId="189" fontId="8" fillId="0" borderId="35" xfId="0" applyNumberFormat="1" applyFont="1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49" fontId="1" fillId="0" borderId="11" xfId="0" applyNumberFormat="1" applyFont="1" applyBorder="1" applyAlignment="1">
      <alignment horizontal="centerContinuous"/>
    </xf>
    <xf numFmtId="200" fontId="4" fillId="0" borderId="25" xfId="0" applyNumberFormat="1" applyFont="1" applyFill="1" applyBorder="1" applyAlignment="1" applyProtection="1">
      <alignment horizontal="right"/>
      <protection/>
    </xf>
    <xf numFmtId="200" fontId="4" fillId="0" borderId="26" xfId="0" applyNumberFormat="1" applyFont="1" applyFill="1" applyBorder="1" applyAlignment="1" applyProtection="1">
      <alignment horizontal="right"/>
      <protection/>
    </xf>
    <xf numFmtId="0" fontId="0" fillId="0" borderId="20" xfId="0" applyBorder="1" applyAlignment="1">
      <alignment wrapText="1"/>
    </xf>
    <xf numFmtId="49" fontId="0" fillId="0" borderId="11" xfId="0" applyNumberFormat="1" applyBorder="1" applyAlignment="1">
      <alignment horizontal="centerContinuous"/>
    </xf>
    <xf numFmtId="200" fontId="4" fillId="0" borderId="33" xfId="0" applyNumberFormat="1" applyFont="1" applyFill="1" applyBorder="1" applyAlignment="1" applyProtection="1">
      <alignment horizontal="right"/>
      <protection locked="0"/>
    </xf>
    <xf numFmtId="200" fontId="4" fillId="0" borderId="26" xfId="0" applyNumberFormat="1" applyFont="1" applyFill="1" applyBorder="1" applyAlignment="1" applyProtection="1">
      <alignment horizontal="right"/>
      <protection locked="0"/>
    </xf>
    <xf numFmtId="0" fontId="9" fillId="0" borderId="20" xfId="0" applyFont="1" applyBorder="1" applyAlignment="1">
      <alignment wrapText="1"/>
    </xf>
    <xf numFmtId="0" fontId="9" fillId="0" borderId="33" xfId="0" applyFont="1" applyFill="1" applyBorder="1" applyAlignment="1" applyProtection="1">
      <alignment wrapText="1"/>
      <protection locked="0"/>
    </xf>
    <xf numFmtId="49" fontId="0" fillId="0" borderId="34" xfId="0" applyNumberFormat="1" applyBorder="1" applyAlignment="1">
      <alignment horizontal="center"/>
    </xf>
    <xf numFmtId="0" fontId="1" fillId="0" borderId="50" xfId="0" applyFont="1" applyBorder="1" applyAlignment="1">
      <alignment horizontal="center"/>
    </xf>
    <xf numFmtId="191" fontId="4" fillId="0" borderId="33" xfId="0" applyNumberFormat="1" applyFont="1" applyFill="1" applyBorder="1" applyAlignment="1" applyProtection="1">
      <alignment horizontal="right"/>
      <protection locked="0"/>
    </xf>
    <xf numFmtId="191" fontId="4" fillId="0" borderId="34" xfId="0" applyNumberFormat="1" applyFont="1" applyFill="1" applyBorder="1" applyAlignment="1" applyProtection="1">
      <alignment horizontal="right"/>
      <protection locked="0"/>
    </xf>
    <xf numFmtId="0" fontId="0" fillId="0" borderId="39" xfId="0" applyBorder="1" applyAlignment="1">
      <alignment wrapText="1"/>
    </xf>
    <xf numFmtId="0" fontId="0" fillId="0" borderId="13" xfId="0" applyBorder="1" applyAlignment="1">
      <alignment wrapText="1"/>
    </xf>
    <xf numFmtId="0" fontId="8" fillId="0" borderId="31" xfId="0" applyFont="1" applyFill="1" applyBorder="1" applyAlignment="1" applyProtection="1">
      <alignment wrapText="1"/>
      <protection locked="0"/>
    </xf>
    <xf numFmtId="49" fontId="0" fillId="0" borderId="17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190" fontId="4" fillId="0" borderId="27" xfId="0" applyNumberFormat="1" applyFont="1" applyFill="1" applyBorder="1" applyAlignment="1" applyProtection="1">
      <alignment horizontal="right"/>
      <protection locked="0"/>
    </xf>
    <xf numFmtId="190" fontId="4" fillId="0" borderId="28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/>
    </xf>
    <xf numFmtId="49" fontId="0" fillId="0" borderId="0" xfId="0" applyNumberFormat="1" applyBorder="1" applyAlignment="1">
      <alignment horizontal="centerContinuous"/>
    </xf>
    <xf numFmtId="181" fontId="0" fillId="0" borderId="0" xfId="0" applyNumberFormat="1" applyFill="1" applyBorder="1" applyAlignment="1" applyProtection="1">
      <alignment horizontal="right"/>
      <protection/>
    </xf>
    <xf numFmtId="49" fontId="0" fillId="0" borderId="20" xfId="0" applyNumberFormat="1" applyBorder="1" applyAlignment="1" applyProtection="1">
      <alignment horizontal="center" wrapText="1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1" fillId="0" borderId="51" xfId="0" applyFont="1" applyBorder="1" applyAlignment="1" applyProtection="1">
      <alignment horizontal="center"/>
      <protection/>
    </xf>
    <xf numFmtId="49" fontId="1" fillId="0" borderId="36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0" fillId="0" borderId="20" xfId="0" applyNumberFormat="1" applyBorder="1" applyAlignment="1" applyProtection="1">
      <alignment horizontal="center"/>
      <protection/>
    </xf>
    <xf numFmtId="0" fontId="8" fillId="0" borderId="9" xfId="0" applyFont="1" applyBorder="1" applyAlignment="1" applyProtection="1">
      <alignment wrapText="1"/>
      <protection/>
    </xf>
    <xf numFmtId="0" fontId="0" fillId="0" borderId="52" xfId="0" applyFont="1" applyBorder="1" applyAlignment="1" applyProtection="1">
      <alignment horizontal="center"/>
      <protection/>
    </xf>
    <xf numFmtId="199" fontId="8" fillId="0" borderId="23" xfId="0" applyNumberFormat="1" applyFont="1" applyFill="1" applyBorder="1" applyAlignment="1" applyProtection="1">
      <alignment horizontal="center" vertical="center"/>
      <protection/>
    </xf>
    <xf numFmtId="199" fontId="8" fillId="0" borderId="24" xfId="0" applyNumberFormat="1" applyFont="1" applyFill="1" applyBorder="1" applyAlignment="1" applyProtection="1">
      <alignment horizontal="center" vertical="center"/>
      <protection/>
    </xf>
    <xf numFmtId="195" fontId="0" fillId="0" borderId="20" xfId="0" applyNumberFormat="1" applyFill="1" applyBorder="1" applyAlignment="1" applyProtection="1">
      <alignment horizontal="right"/>
      <protection/>
    </xf>
    <xf numFmtId="0" fontId="8" fillId="0" borderId="17" xfId="0" applyFont="1" applyBorder="1" applyAlignment="1" applyProtection="1">
      <alignment wrapText="1"/>
      <protection/>
    </xf>
    <xf numFmtId="0" fontId="0" fillId="0" borderId="3" xfId="0" applyFont="1" applyBorder="1" applyAlignment="1" applyProtection="1">
      <alignment horizontal="center"/>
      <protection/>
    </xf>
    <xf numFmtId="199" fontId="8" fillId="0" borderId="27" xfId="0" applyNumberFormat="1" applyFont="1" applyFill="1" applyBorder="1" applyAlignment="1" applyProtection="1">
      <alignment horizontal="center" vertical="center"/>
      <protection/>
    </xf>
    <xf numFmtId="199" fontId="8" fillId="0" borderId="28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Border="1" applyAlignment="1">
      <alignment horizontal="right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horizontal="centerContinuous"/>
    </xf>
    <xf numFmtId="49" fontId="0" fillId="0" borderId="0" xfId="0" applyNumberFormat="1" applyBorder="1" applyAlignment="1">
      <alignment horizontal="right"/>
    </xf>
    <xf numFmtId="49" fontId="14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49" fontId="1" fillId="0" borderId="54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0" fontId="9" fillId="0" borderId="42" xfId="0" applyFont="1" applyBorder="1" applyAlignment="1" applyProtection="1">
      <alignment horizontal="center" wrapText="1"/>
      <protection/>
    </xf>
    <xf numFmtId="0" fontId="9" fillId="0" borderId="25" xfId="0" applyFont="1" applyBorder="1" applyAlignment="1" applyProtection="1">
      <alignment horizontal="centerContinuous"/>
      <protection/>
    </xf>
    <xf numFmtId="0" fontId="9" fillId="0" borderId="27" xfId="0" applyFont="1" applyBorder="1" applyAlignment="1" applyProtection="1">
      <alignment horizontal="centerContinuous"/>
      <protection/>
    </xf>
    <xf numFmtId="49" fontId="9" fillId="0" borderId="27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0" fontId="8" fillId="0" borderId="18" xfId="0" applyFont="1" applyBorder="1" applyAlignment="1">
      <alignment wrapText="1"/>
    </xf>
    <xf numFmtId="49" fontId="8" fillId="0" borderId="16" xfId="0" applyNumberFormat="1" applyFont="1" applyBorder="1" applyAlignment="1" applyProtection="1">
      <alignment horizontal="center"/>
      <protection locked="0"/>
    </xf>
    <xf numFmtId="49" fontId="8" fillId="0" borderId="10" xfId="0" applyNumberFormat="1" applyFont="1" applyBorder="1" applyAlignment="1" applyProtection="1">
      <alignment horizontal="center"/>
      <protection/>
    </xf>
    <xf numFmtId="191" fontId="8" fillId="0" borderId="23" xfId="0" applyNumberFormat="1" applyFont="1" applyFill="1" applyBorder="1" applyAlignment="1" applyProtection="1">
      <alignment horizontal="right"/>
      <protection locked="0"/>
    </xf>
    <xf numFmtId="191" fontId="8" fillId="0" borderId="24" xfId="0" applyNumberFormat="1" applyFont="1" applyFill="1" applyBorder="1" applyAlignment="1" applyProtection="1">
      <alignment horizontal="right"/>
      <protection locked="0"/>
    </xf>
    <xf numFmtId="49" fontId="8" fillId="0" borderId="16" xfId="0" applyNumberFormat="1" applyFont="1" applyBorder="1" applyAlignment="1" applyProtection="1">
      <alignment horizontal="centerContinuous"/>
      <protection locked="0"/>
    </xf>
    <xf numFmtId="49" fontId="8" fillId="0" borderId="11" xfId="0" applyNumberFormat="1" applyFont="1" applyBorder="1" applyAlignment="1" applyProtection="1">
      <alignment horizontal="centerContinuous"/>
      <protection/>
    </xf>
    <xf numFmtId="191" fontId="8" fillId="0" borderId="33" xfId="0" applyNumberFormat="1" applyFont="1" applyFill="1" applyBorder="1" applyAlignment="1" applyProtection="1">
      <alignment horizontal="right"/>
      <protection locked="0"/>
    </xf>
    <xf numFmtId="191" fontId="8" fillId="0" borderId="34" xfId="0" applyNumberFormat="1" applyFont="1" applyFill="1" applyBorder="1" applyAlignment="1" applyProtection="1">
      <alignment horizontal="right"/>
      <protection locked="0"/>
    </xf>
    <xf numFmtId="0" fontId="8" fillId="0" borderId="19" xfId="0" applyFont="1" applyBorder="1" applyAlignment="1">
      <alignment wrapText="1"/>
    </xf>
    <xf numFmtId="49" fontId="8" fillId="0" borderId="17" xfId="0" applyNumberFormat="1" applyFont="1" applyBorder="1" applyAlignment="1" applyProtection="1">
      <alignment horizontal="centerContinuous"/>
      <protection locked="0"/>
    </xf>
    <xf numFmtId="49" fontId="8" fillId="0" borderId="13" xfId="0" applyNumberFormat="1" applyFont="1" applyBorder="1" applyAlignment="1" applyProtection="1">
      <alignment horizontal="centerContinuous"/>
      <protection/>
    </xf>
    <xf numFmtId="191" fontId="8" fillId="0" borderId="27" xfId="0" applyNumberFormat="1" applyFont="1" applyFill="1" applyBorder="1" applyAlignment="1" applyProtection="1">
      <alignment horizontal="right"/>
      <protection locked="0"/>
    </xf>
    <xf numFmtId="191" fontId="8" fillId="0" borderId="28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 applyProtection="1">
      <alignment horizontal="left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Обычный_Ep2007.12.00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F01c_.xl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lentina\Desktop\F01_09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lentina\Desktop\F02_0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TITUL"/>
      <sheetName val="F24_1"/>
      <sheetName val="Лист1"/>
      <sheetName val="СВОД1"/>
      <sheetName val="СВОД2"/>
      <sheetName val="СВОД3"/>
      <sheetName val="Лист2"/>
      <sheetName val="СВОД"/>
      <sheetName val="10"/>
      <sheetName val="Оглавление"/>
      <sheetName val="Информация"/>
      <sheetName val="Список"/>
      <sheetName val="Доп инфо"/>
      <sheetName val="Проверка"/>
      <sheetName val="ОСВ"/>
      <sheetName val="ОВ (79)"/>
      <sheetName val="Ф1"/>
      <sheetName val="Ф2"/>
      <sheetName val="№1"/>
      <sheetName val="№2"/>
      <sheetName val="№3"/>
      <sheetName val="№4"/>
      <sheetName val="№5-16"/>
      <sheetName val="№17"/>
      <sheetName val="№18-25"/>
      <sheetName val="ОС"/>
      <sheetName val="КВ"/>
      <sheetName val="ДЗ"/>
      <sheetName val="Налоги"/>
      <sheetName val="ТМЦ"/>
      <sheetName val="Расходы"/>
      <sheetName val="Расходы_прочие"/>
      <sheetName val="Доходы"/>
      <sheetName val="Доходы-Ростелеком"/>
      <sheetName val="С3"/>
      <sheetName val="С4"/>
      <sheetName val="С5"/>
      <sheetName val="OUTPUT"/>
      <sheetName val="финансирование"/>
      <sheetName val="ддс"/>
      <sheetName val="анализ"/>
      <sheetName val="F01c_"/>
      <sheetName val="Лист3"/>
      <sheetName val="Вязовка"/>
      <sheetName val="Красноармейск"/>
      <sheetName val="Советское"/>
      <sheetName val="Ершов"/>
      <sheetName val="Озинки"/>
      <sheetName val="Саратов,Энгельс"/>
      <sheetName val="Воскресенск"/>
      <sheetName val="ВСЕГО"/>
      <sheetName val="Инструкция"/>
      <sheetName val="курс$"/>
      <sheetName val="БПЛАН"/>
      <sheetName val="формат P&amp;L"/>
      <sheetName val="план рег оп"/>
      <sheetName val="предоставление ЦК"/>
      <sheetName val="предоставление АК"/>
      <sheetName val="Трафик пользователей"/>
      <sheetName val="телефонные карты"/>
      <sheetName val="региональные операторы"/>
      <sheetName val="Альтернативные операторы"/>
      <sheetName val="док.электросвязь"/>
      <sheetName val="телематические службы"/>
      <sheetName val="ИСС"/>
      <sheetName val="ТВ и РВ"/>
      <sheetName val="Номерная емкость РТК"/>
      <sheetName val="Прочие УС"/>
      <sheetName val="УХ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1"/>
      <sheetName val="12"/>
      <sheetName val="ф41_БПЛАН"/>
      <sheetName val="БП РСБУ"/>
      <sheetName val="БП МСФО"/>
      <sheetName val="курс"/>
      <sheetName val="01-05"/>
      <sheetName val="Стр%"/>
      <sheetName val="Обозначения"/>
      <sheetName val="Порядок заполнения"/>
      <sheetName val="КОНТРОЛИ"/>
      <sheetName val="Общие данные"/>
      <sheetName val="Данные ФСС"/>
      <sheetName val="ОСС_3"/>
      <sheetName val="ОСС_4"/>
      <sheetName val="ОСС_5"/>
      <sheetName val="ОСС_7"/>
      <sheetName val="ОСС_11"/>
      <sheetName val="ОСС_12"/>
      <sheetName val="Т_7"/>
      <sheetName val="Т_8"/>
      <sheetName val="Инвалиды_ЕСН_Травм_ФСС"/>
      <sheetName val="БЛ_Травм"/>
      <sheetName val="Ш_3389_1"/>
      <sheetName val="Ш_3389_2"/>
      <sheetName val="Ш_3389_3"/>
      <sheetName val="Ш_4054"/>
      <sheetName val="Ш_СВО_мес_1"/>
      <sheetName val="Ш_СВО_мес_2"/>
      <sheetName val="Ш_СВО_мес_3"/>
      <sheetName val="Ш_СВО_НИ"/>
      <sheetName val="Ш_СВО построчный"/>
      <sheetName val="Ш_регрессия_0"/>
      <sheetName val="Ш_регрессия_1"/>
      <sheetName val="Ш_регрессия_2"/>
      <sheetName val="Ш_регрессия_3"/>
      <sheetName val="Динамика ЕСН"/>
      <sheetName val="Лист подтверждения"/>
      <sheetName val="a"/>
      <sheetName val="NF50"/>
      <sheetName val="b"/>
      <sheetName val="F50_1"/>
      <sheetName val="F50_2"/>
      <sheetName val="F50_3"/>
      <sheetName val="c"/>
      <sheetName val="NF70"/>
      <sheetName val="d"/>
      <sheetName val="F70_1"/>
      <sheetName val="F70_2"/>
      <sheetName val="F70_3"/>
      <sheetName val="e"/>
      <sheetName val="3389_ЭТС_1"/>
      <sheetName val="3389_ЭТС_2"/>
      <sheetName val="3389_ЭТС_3"/>
      <sheetName val="f"/>
      <sheetName val="4054_ЭТС"/>
      <sheetName val="g"/>
      <sheetName val="4062_ЕСН_АВ_0"/>
      <sheetName val="4062_ЕСН_АВ_1"/>
      <sheetName val="4062_ЕСН_АВ_2"/>
      <sheetName val="4062_ЕСН_АВ_3"/>
      <sheetName val="h"/>
      <sheetName val="4069_ОПС_0"/>
      <sheetName val="4069_ОПС_1"/>
      <sheetName val="4069_ОПС_2"/>
      <sheetName val="4069_ОПС_3"/>
      <sheetName val="i"/>
      <sheetName val="СВО_НИ"/>
      <sheetName val="k"/>
      <sheetName val="СВО_мес_1"/>
      <sheetName val="СВО_мес_2"/>
      <sheetName val="СВО_мес_3"/>
      <sheetName val="l"/>
      <sheetName val="4053_ФБ"/>
      <sheetName val="4053_Травм"/>
      <sheetName val="4053_ФСС"/>
      <sheetName val="69.11.11"/>
      <sheetName val="69.12.11"/>
      <sheetName val="69.12.12"/>
      <sheetName val="69.20.11"/>
      <sheetName val="69.20.12"/>
      <sheetName val="69.30.11"/>
      <sheetName val="69.40.11"/>
      <sheetName val="69.50.11"/>
      <sheetName val="69.50.12"/>
      <sheetName val="68.10.00_1"/>
      <sheetName val="68.10.00_2"/>
      <sheetName val="68.10.00_3"/>
      <sheetName val="68.10.00_НИ"/>
      <sheetName val="70.00.00"/>
      <sheetName val="data"/>
      <sheetName val="m"/>
      <sheetName val="Таблица входимости"/>
      <sheetName val="n"/>
      <sheetName val="ОПС_р.2"/>
      <sheetName val="ОПС_р.2.1"/>
      <sheetName val="ОПС_р.2.2"/>
      <sheetName val="o"/>
      <sheetName val="ЕСН_АВ_р.2стр.1"/>
      <sheetName val="ЕСН_АВ_р.2стр.2"/>
      <sheetName val="ЕСН_АВ_р.2стр.3"/>
      <sheetName val="ЕСН_АВ_р.2.1"/>
      <sheetName val="ЕСН_АВ_р.3.1"/>
      <sheetName val="p"/>
      <sheetName val="4-ФСС_табл. 1, 2"/>
      <sheetName val="4-ФСС_табл. 3"/>
      <sheetName val="4-ФСС_табл. 7, 8"/>
      <sheetName val="4-ФСС_табл. 9, 10"/>
      <sheetName val="4-ФСС_табл. 11, 12"/>
    </sheetNames>
    <definedNames>
      <definedName name="F01_2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TITUL"/>
      <sheetName val="F01_1"/>
    </sheetNames>
    <sheetDataSet>
      <sheetData sheetId="1">
        <row r="7">
          <cell r="C7" t="str">
            <v>2308025192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ПРОТ"/>
      <sheetName val="TITUL"/>
      <sheetName val="F02_1"/>
    </sheetNames>
    <sheetDataSet>
      <sheetData sheetId="2">
        <row r="7">
          <cell r="C7" t="str">
            <v>2308025192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9" width="13.375" style="0" customWidth="1"/>
  </cols>
  <sheetData>
    <row r="1" spans="1:9" ht="12.75">
      <c r="A1" s="44"/>
      <c r="B1" s="44"/>
      <c r="C1" s="44"/>
      <c r="D1" s="44"/>
      <c r="E1" s="44"/>
      <c r="F1" s="44"/>
      <c r="G1" s="44"/>
      <c r="H1" s="44"/>
      <c r="I1" s="44"/>
    </row>
    <row r="2" spans="1:9" ht="12.75">
      <c r="A2" s="44"/>
      <c r="B2" s="44"/>
      <c r="C2" s="44"/>
      <c r="D2" s="44"/>
      <c r="E2" s="44"/>
      <c r="F2" s="44"/>
      <c r="G2" s="44"/>
      <c r="H2" s="44"/>
      <c r="I2" s="44"/>
    </row>
    <row r="3" spans="1:9" ht="12.75">
      <c r="A3" s="44"/>
      <c r="B3" s="44"/>
      <c r="C3" s="44"/>
      <c r="D3" s="44"/>
      <c r="E3" s="44"/>
      <c r="F3" s="44"/>
      <c r="G3" s="44"/>
      <c r="H3" s="44"/>
      <c r="I3" s="44"/>
    </row>
    <row r="4" spans="1:9" ht="12.75">
      <c r="A4" s="44"/>
      <c r="B4" s="44"/>
      <c r="C4" s="44"/>
      <c r="D4" s="44"/>
      <c r="E4" s="44"/>
      <c r="F4" s="44"/>
      <c r="G4" s="44"/>
      <c r="H4" s="44"/>
      <c r="I4" s="44"/>
    </row>
    <row r="5" spans="1:9" ht="12.75">
      <c r="A5" s="44"/>
      <c r="B5" s="44" t="s">
        <v>9</v>
      </c>
      <c r="C5" s="44" t="s">
        <v>9</v>
      </c>
      <c r="D5" s="44" t="s">
        <v>13</v>
      </c>
      <c r="E5" s="44" t="s">
        <v>15</v>
      </c>
      <c r="F5" s="44" t="s">
        <v>17</v>
      </c>
      <c r="G5" s="44" t="s">
        <v>17</v>
      </c>
      <c r="H5" s="44" t="s">
        <v>18</v>
      </c>
      <c r="I5" s="44" t="s">
        <v>18</v>
      </c>
    </row>
    <row r="6" spans="1:9" ht="12.75">
      <c r="A6" s="44"/>
      <c r="B6" s="44" t="s">
        <v>0</v>
      </c>
      <c r="C6" s="44" t="s">
        <v>1</v>
      </c>
      <c r="D6" s="44" t="s">
        <v>14</v>
      </c>
      <c r="E6" s="44" t="s">
        <v>16</v>
      </c>
      <c r="F6" s="44" t="s">
        <v>2</v>
      </c>
      <c r="G6" s="44" t="s">
        <v>3</v>
      </c>
      <c r="H6" s="44" t="s">
        <v>2</v>
      </c>
      <c r="I6" s="44" t="s">
        <v>3</v>
      </c>
    </row>
    <row r="7" spans="1:9" ht="12.75">
      <c r="A7" s="44"/>
      <c r="B7" s="44">
        <v>1</v>
      </c>
      <c r="C7" s="44">
        <v>1</v>
      </c>
      <c r="D7" s="44">
        <v>19</v>
      </c>
      <c r="E7" s="44">
        <v>5</v>
      </c>
      <c r="F7" s="44">
        <v>20</v>
      </c>
      <c r="G7" s="44">
        <v>31</v>
      </c>
      <c r="H7" s="44">
        <v>6</v>
      </c>
      <c r="I7" s="44">
        <v>7</v>
      </c>
    </row>
    <row r="8" spans="1:9" ht="12.75">
      <c r="A8" s="44"/>
      <c r="B8" s="44">
        <v>1</v>
      </c>
      <c r="C8" s="44">
        <v>2</v>
      </c>
      <c r="D8" s="44">
        <v>34</v>
      </c>
      <c r="E8" s="44">
        <v>5</v>
      </c>
      <c r="F8" s="44">
        <v>35</v>
      </c>
      <c r="G8" s="44">
        <v>57</v>
      </c>
      <c r="H8" s="44">
        <v>6</v>
      </c>
      <c r="I8" s="44">
        <v>7</v>
      </c>
    </row>
    <row r="9" spans="1:9" ht="12.75">
      <c r="A9" s="44"/>
      <c r="B9" s="44">
        <v>1</v>
      </c>
      <c r="C9" s="44">
        <v>3</v>
      </c>
      <c r="D9" s="44">
        <v>60</v>
      </c>
      <c r="E9" s="44">
        <v>5</v>
      </c>
      <c r="F9" s="44">
        <v>61</v>
      </c>
      <c r="G9" s="44">
        <v>89</v>
      </c>
      <c r="H9" s="44">
        <v>6</v>
      </c>
      <c r="I9" s="44">
        <v>7</v>
      </c>
    </row>
    <row r="10" spans="1:9" ht="12.75">
      <c r="A10" s="44"/>
      <c r="B10" s="44">
        <v>1</v>
      </c>
      <c r="C10" s="44">
        <v>4</v>
      </c>
      <c r="D10" s="44">
        <v>92</v>
      </c>
      <c r="E10" s="44">
        <v>5</v>
      </c>
      <c r="F10" s="44">
        <v>93</v>
      </c>
      <c r="G10" s="44">
        <v>102</v>
      </c>
      <c r="H10" s="44">
        <v>6</v>
      </c>
      <c r="I10" s="44">
        <v>7</v>
      </c>
    </row>
    <row r="11" spans="1:9" ht="12.75">
      <c r="A11" s="44"/>
      <c r="B11" s="44">
        <v>1</v>
      </c>
      <c r="C11" s="44">
        <v>5</v>
      </c>
      <c r="D11" s="44">
        <v>105</v>
      </c>
      <c r="E11" s="44">
        <v>5</v>
      </c>
      <c r="F11" s="44">
        <v>106</v>
      </c>
      <c r="G11" s="44">
        <v>106</v>
      </c>
      <c r="H11" s="44">
        <v>6</v>
      </c>
      <c r="I11" s="44">
        <v>7</v>
      </c>
    </row>
    <row r="12" spans="1:9" ht="12.75">
      <c r="A12" s="44"/>
      <c r="B12" s="44"/>
      <c r="C12" s="44"/>
      <c r="D12" s="44"/>
      <c r="E12" s="44"/>
      <c r="F12" s="44"/>
      <c r="G12" s="44"/>
      <c r="H12" s="44"/>
      <c r="I12" s="44"/>
    </row>
    <row r="13" spans="1:9" ht="12.75">
      <c r="A13" s="44"/>
      <c r="B13" s="44"/>
      <c r="C13" s="44"/>
      <c r="D13" s="44"/>
      <c r="E13" s="44"/>
      <c r="F13" s="44"/>
      <c r="G13" s="44"/>
      <c r="H13" s="44"/>
      <c r="I13" s="44"/>
    </row>
    <row r="14" spans="1:9" ht="12.75">
      <c r="A14" s="44"/>
      <c r="B14" s="44"/>
      <c r="C14" s="44"/>
      <c r="D14" s="44"/>
      <c r="E14" s="44"/>
      <c r="F14" s="44"/>
      <c r="G14" s="44"/>
      <c r="H14" s="44"/>
      <c r="I14" s="44"/>
    </row>
    <row r="15" spans="1:9" ht="12.75">
      <c r="A15" s="44"/>
      <c r="B15" s="44"/>
      <c r="C15" s="44"/>
      <c r="D15" s="44"/>
      <c r="E15" s="44"/>
      <c r="F15" s="44"/>
      <c r="G15" s="44"/>
      <c r="H15" s="44"/>
      <c r="I15" s="44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120"/>
  <sheetViews>
    <sheetView showZeros="0" tabSelected="1" zoomScale="90" zoomScaleNormal="90" zoomScaleSheetLayoutView="100" workbookViewId="0" topLeftCell="B1">
      <selection activeCell="C121" sqref="C121"/>
    </sheetView>
  </sheetViews>
  <sheetFormatPr defaultColWidth="9.00390625" defaultRowHeight="12.75"/>
  <cols>
    <col min="1" max="1" width="6.875" style="0" hidden="1" customWidth="1"/>
    <col min="2" max="2" width="40.75390625" style="0" customWidth="1"/>
    <col min="3" max="3" width="8.25390625" style="0" customWidth="1"/>
    <col min="4" max="4" width="11.25390625" style="3" customWidth="1"/>
    <col min="5" max="5" width="16.25390625" style="0" customWidth="1"/>
    <col min="6" max="6" width="18.00390625" style="0" customWidth="1"/>
    <col min="7" max="7" width="16.875" style="0" customWidth="1"/>
  </cols>
  <sheetData>
    <row r="1" spans="2:6" ht="12.75">
      <c r="B1" s="91"/>
      <c r="C1" s="32"/>
      <c r="D1" s="31"/>
      <c r="E1" s="33"/>
      <c r="F1" s="8"/>
    </row>
    <row r="2" spans="2:6" s="13" customFormat="1" ht="12.75">
      <c r="B2" s="34"/>
      <c r="C2" s="30"/>
      <c r="D2" s="43"/>
      <c r="E2" s="10"/>
      <c r="F2" s="42"/>
    </row>
    <row r="3" spans="2:6" s="13" customFormat="1" ht="12.75">
      <c r="B3" s="14"/>
      <c r="C3" s="29"/>
      <c r="D3" s="29"/>
      <c r="E3" s="3"/>
      <c r="F3" s="42"/>
    </row>
    <row r="4" spans="2:6" s="13" customFormat="1" ht="25.5" customHeight="1">
      <c r="B4" s="14"/>
      <c r="C4" s="15"/>
      <c r="D4" s="15"/>
      <c r="E4"/>
      <c r="F4" s="165"/>
    </row>
    <row r="5" spans="1:7" s="13" customFormat="1" ht="21.75" customHeight="1" thickBot="1">
      <c r="A5"/>
      <c r="B5" s="177" t="s">
        <v>45</v>
      </c>
      <c r="C5" s="178"/>
      <c r="D5" s="178"/>
      <c r="E5" s="179"/>
      <c r="F5" s="121"/>
      <c r="G5" s="166" t="s">
        <v>43</v>
      </c>
    </row>
    <row r="6" spans="2:7" s="13" customFormat="1" ht="18.75" customHeight="1">
      <c r="B6" s="4"/>
      <c r="C6" s="4"/>
      <c r="D6" s="8"/>
      <c r="E6" s="16"/>
      <c r="F6" s="16" t="s">
        <v>42</v>
      </c>
      <c r="G6" s="17" t="s">
        <v>7</v>
      </c>
    </row>
    <row r="7" spans="1:7" s="13" customFormat="1" ht="24" customHeight="1">
      <c r="A7" s="9"/>
      <c r="B7" s="69" t="s">
        <v>23</v>
      </c>
      <c r="C7" s="180" t="s">
        <v>41</v>
      </c>
      <c r="D7" s="180"/>
      <c r="E7" s="27"/>
      <c r="F7" s="27" t="s">
        <v>24</v>
      </c>
      <c r="G7" s="37" t="s">
        <v>44</v>
      </c>
    </row>
    <row r="8" spans="1:7" s="13" customFormat="1" ht="40.5" customHeight="1">
      <c r="A8" s="4"/>
      <c r="B8" s="18" t="s">
        <v>25</v>
      </c>
      <c r="C8" s="181" t="s">
        <v>26</v>
      </c>
      <c r="D8" s="181"/>
      <c r="E8" s="181"/>
      <c r="F8" s="19" t="s">
        <v>27</v>
      </c>
      <c r="G8" s="38" t="s">
        <v>20</v>
      </c>
    </row>
    <row r="9" spans="1:7" s="13" customFormat="1" ht="33" customHeight="1">
      <c r="A9" s="20"/>
      <c r="B9" s="68" t="s">
        <v>28</v>
      </c>
      <c r="C9" s="182" t="str">
        <f>('[2]TITUL'!C7)</f>
        <v>2308025192</v>
      </c>
      <c r="D9" s="182"/>
      <c r="E9" s="182"/>
      <c r="F9" s="16" t="s">
        <v>29</v>
      </c>
      <c r="G9" s="39" t="s">
        <v>19</v>
      </c>
    </row>
    <row r="10" spans="2:7" s="13" customFormat="1" ht="27.75" customHeight="1">
      <c r="B10" s="21" t="s">
        <v>30</v>
      </c>
      <c r="C10" s="183" t="s">
        <v>31</v>
      </c>
      <c r="D10" s="183"/>
      <c r="E10" s="183"/>
      <c r="F10" s="16" t="s">
        <v>32</v>
      </c>
      <c r="G10" s="39" t="s">
        <v>21</v>
      </c>
    </row>
    <row r="11" spans="2:7" s="13" customFormat="1" ht="30.75" customHeight="1">
      <c r="B11" s="68" t="s">
        <v>33</v>
      </c>
      <c r="C11" s="189" t="s">
        <v>34</v>
      </c>
      <c r="D11" s="189"/>
      <c r="E11" s="189"/>
      <c r="F11" s="16" t="s">
        <v>35</v>
      </c>
      <c r="G11" s="38" t="s">
        <v>22</v>
      </c>
    </row>
    <row r="12" spans="2:7" s="13" customFormat="1" ht="27" customHeight="1" thickBot="1">
      <c r="B12" s="21" t="s">
        <v>36</v>
      </c>
      <c r="C12" s="187" t="s">
        <v>37</v>
      </c>
      <c r="D12" s="187"/>
      <c r="E12" s="22"/>
      <c r="F12" s="22" t="s">
        <v>38</v>
      </c>
      <c r="G12" s="23" t="s">
        <v>4</v>
      </c>
    </row>
    <row r="13" spans="1:7" s="13" customFormat="1" ht="30.75" customHeight="1">
      <c r="A13" s="1"/>
      <c r="B13" s="90" t="s">
        <v>39</v>
      </c>
      <c r="C13" s="188" t="s">
        <v>40</v>
      </c>
      <c r="D13" s="188"/>
      <c r="E13" s="188"/>
      <c r="F13" s="188"/>
      <c r="G13" s="24"/>
    </row>
    <row r="14" spans="2:7" s="13" customFormat="1" ht="18" customHeight="1" thickBot="1">
      <c r="B14" s="4"/>
      <c r="C14" s="4"/>
      <c r="D14"/>
      <c r="E14" s="16"/>
      <c r="F14" s="16" t="s">
        <v>46</v>
      </c>
      <c r="G14" s="168">
        <v>39566</v>
      </c>
    </row>
    <row r="15" spans="2:7" s="13" customFormat="1" ht="18.75" customHeight="1" thickBot="1">
      <c r="B15" s="4"/>
      <c r="C15" s="4"/>
      <c r="D15"/>
      <c r="E15" s="16"/>
      <c r="F15" s="16" t="s">
        <v>47</v>
      </c>
      <c r="G15" s="168">
        <v>39566</v>
      </c>
    </row>
    <row r="16" spans="2:6" s="13" customFormat="1" ht="12.75">
      <c r="B16" s="5"/>
      <c r="C16" s="5"/>
      <c r="D16" s="2"/>
      <c r="E16" s="25"/>
      <c r="F16" s="26"/>
    </row>
    <row r="17" spans="1:6" s="13" customFormat="1" ht="12.75" customHeight="1" thickBot="1">
      <c r="A17" s="13" t="s">
        <v>5</v>
      </c>
      <c r="B17" s="40"/>
      <c r="C17" s="40"/>
      <c r="D17" s="41"/>
      <c r="E17" s="35"/>
      <c r="F17" s="40"/>
    </row>
    <row r="18" spans="2:7" s="4" customFormat="1" ht="40.5" customHeight="1">
      <c r="B18" s="169" t="s">
        <v>48</v>
      </c>
      <c r="C18" s="170" t="s">
        <v>49</v>
      </c>
      <c r="D18" s="171" t="s">
        <v>50</v>
      </c>
      <c r="E18" s="171" t="s">
        <v>51</v>
      </c>
      <c r="F18" s="170" t="s">
        <v>52</v>
      </c>
      <c r="G18" s="172" t="s">
        <v>53</v>
      </c>
    </row>
    <row r="19" spans="1:7" s="4" customFormat="1" ht="16.5" customHeight="1" thickBot="1">
      <c r="A19" s="4" t="s">
        <v>12</v>
      </c>
      <c r="B19" s="143">
        <v>1</v>
      </c>
      <c r="C19" s="144" t="s">
        <v>10</v>
      </c>
      <c r="D19" s="145">
        <v>2</v>
      </c>
      <c r="E19" s="146" t="s">
        <v>11</v>
      </c>
      <c r="F19" s="147">
        <v>3</v>
      </c>
      <c r="G19" s="148">
        <v>4</v>
      </c>
    </row>
    <row r="20" spans="1:7" s="4" customFormat="1" ht="33" customHeight="1">
      <c r="A20" s="4" t="s">
        <v>8</v>
      </c>
      <c r="B20" s="70" t="s">
        <v>55</v>
      </c>
      <c r="C20" s="127"/>
      <c r="D20" s="54">
        <v>110</v>
      </c>
      <c r="E20" s="48">
        <v>110</v>
      </c>
      <c r="F20" s="92">
        <v>98</v>
      </c>
      <c r="G20" s="93">
        <v>94</v>
      </c>
    </row>
    <row r="21" spans="1:7" s="13" customFormat="1" ht="18" customHeight="1">
      <c r="A21" s="4" t="s">
        <v>8</v>
      </c>
      <c r="B21" s="173" t="s">
        <v>56</v>
      </c>
      <c r="C21" s="128"/>
      <c r="D21" s="65">
        <v>120</v>
      </c>
      <c r="E21" s="49">
        <v>120</v>
      </c>
      <c r="F21" s="94">
        <v>34534773</v>
      </c>
      <c r="G21" s="95">
        <v>33835799</v>
      </c>
    </row>
    <row r="22" spans="1:7" s="13" customFormat="1" ht="17.25" customHeight="1">
      <c r="A22" s="4" t="s">
        <v>8</v>
      </c>
      <c r="B22" s="173" t="s">
        <v>57</v>
      </c>
      <c r="C22" s="128"/>
      <c r="D22" s="65">
        <v>130</v>
      </c>
      <c r="E22" s="50">
        <v>130</v>
      </c>
      <c r="F22" s="96">
        <v>1811629</v>
      </c>
      <c r="G22" s="97">
        <v>1795764</v>
      </c>
    </row>
    <row r="23" spans="1:7" s="13" customFormat="1" ht="28.5" customHeight="1">
      <c r="A23" s="4" t="s">
        <v>8</v>
      </c>
      <c r="B23" s="173" t="s">
        <v>58</v>
      </c>
      <c r="C23" s="128"/>
      <c r="D23" s="65">
        <v>135</v>
      </c>
      <c r="E23" s="49">
        <v>135</v>
      </c>
      <c r="F23" s="94">
        <v>0</v>
      </c>
      <c r="G23" s="95">
        <v>0</v>
      </c>
    </row>
    <row r="24" spans="1:7" s="13" customFormat="1" ht="16.5" customHeight="1">
      <c r="A24" s="4" t="s">
        <v>8</v>
      </c>
      <c r="B24" s="173" t="s">
        <v>59</v>
      </c>
      <c r="C24" s="128"/>
      <c r="D24" s="65">
        <v>140</v>
      </c>
      <c r="E24" s="53">
        <v>140</v>
      </c>
      <c r="F24" s="98">
        <f>(F25+F26+F27+F28)</f>
        <v>522002</v>
      </c>
      <c r="G24" s="99">
        <f>(G25+G26+G27+G28)</f>
        <v>520889</v>
      </c>
    </row>
    <row r="25" spans="1:7" s="13" customFormat="1" ht="27.75" customHeight="1">
      <c r="A25" s="4" t="s">
        <v>8</v>
      </c>
      <c r="B25" s="173" t="s">
        <v>60</v>
      </c>
      <c r="C25" s="128"/>
      <c r="D25" s="65"/>
      <c r="E25" s="50">
        <v>141</v>
      </c>
      <c r="F25" s="96">
        <v>402693</v>
      </c>
      <c r="G25" s="97">
        <v>402693</v>
      </c>
    </row>
    <row r="26" spans="1:7" s="13" customFormat="1" ht="19.5" customHeight="1">
      <c r="A26" s="4" t="s">
        <v>8</v>
      </c>
      <c r="B26" s="173" t="s">
        <v>61</v>
      </c>
      <c r="C26" s="128"/>
      <c r="D26" s="65"/>
      <c r="E26" s="50">
        <v>142</v>
      </c>
      <c r="F26" s="96">
        <v>57</v>
      </c>
      <c r="G26" s="97">
        <v>57</v>
      </c>
    </row>
    <row r="27" spans="1:7" s="13" customFormat="1" ht="21.75" customHeight="1">
      <c r="A27" s="4" t="s">
        <v>8</v>
      </c>
      <c r="B27" s="173" t="s">
        <v>62</v>
      </c>
      <c r="C27" s="128"/>
      <c r="D27" s="65"/>
      <c r="E27" s="50">
        <v>143</v>
      </c>
      <c r="F27" s="96">
        <v>15438</v>
      </c>
      <c r="G27" s="97">
        <v>15430</v>
      </c>
    </row>
    <row r="28" spans="1:7" s="13" customFormat="1" ht="18.75" customHeight="1">
      <c r="A28" s="4" t="s">
        <v>8</v>
      </c>
      <c r="B28" s="173" t="s">
        <v>63</v>
      </c>
      <c r="C28" s="128"/>
      <c r="D28" s="65"/>
      <c r="E28" s="50">
        <v>144</v>
      </c>
      <c r="F28" s="96">
        <v>103814</v>
      </c>
      <c r="G28" s="97">
        <v>102709</v>
      </c>
    </row>
    <row r="29" spans="1:7" s="13" customFormat="1" ht="20.25" customHeight="1">
      <c r="A29" s="4" t="s">
        <v>8</v>
      </c>
      <c r="B29" s="173" t="s">
        <v>64</v>
      </c>
      <c r="C29" s="128"/>
      <c r="D29" s="65">
        <v>145</v>
      </c>
      <c r="E29" s="50">
        <v>145</v>
      </c>
      <c r="F29" s="96">
        <v>160322</v>
      </c>
      <c r="G29" s="97">
        <v>160062</v>
      </c>
    </row>
    <row r="30" spans="1:7" s="13" customFormat="1" ht="18.75" customHeight="1" thickBot="1">
      <c r="A30" s="4" t="s">
        <v>8</v>
      </c>
      <c r="B30" s="173" t="s">
        <v>65</v>
      </c>
      <c r="C30" s="129"/>
      <c r="D30" s="65">
        <v>150</v>
      </c>
      <c r="E30" s="51">
        <v>150</v>
      </c>
      <c r="F30" s="100">
        <v>1905915</v>
      </c>
      <c r="G30" s="101">
        <v>2318040</v>
      </c>
    </row>
    <row r="31" spans="1:7" s="13" customFormat="1" ht="26.25" customHeight="1" thickBot="1">
      <c r="A31" s="4" t="s">
        <v>8</v>
      </c>
      <c r="B31" s="71" t="s">
        <v>66</v>
      </c>
      <c r="C31" s="130"/>
      <c r="D31" s="66">
        <v>190</v>
      </c>
      <c r="E31" s="52">
        <v>190</v>
      </c>
      <c r="F31" s="102">
        <f>(F20+F21+F22+F23+F24+F29+F30)</f>
        <v>38934739</v>
      </c>
      <c r="G31" s="103">
        <f>(G20+G21+G22+G23+G24+G29+G30)</f>
        <v>38630648</v>
      </c>
    </row>
    <row r="32" spans="1:6" s="13" customFormat="1" ht="14.25" thickBot="1">
      <c r="A32" s="4"/>
      <c r="B32" s="6"/>
      <c r="C32" s="131"/>
      <c r="D32" s="4"/>
      <c r="E32" s="7"/>
      <c r="F32" s="7"/>
    </row>
    <row r="33" spans="1:7" s="13" customFormat="1" ht="41.25" customHeight="1">
      <c r="A33" s="4"/>
      <c r="B33" s="169" t="s">
        <v>48</v>
      </c>
      <c r="C33" s="170" t="s">
        <v>49</v>
      </c>
      <c r="D33" s="171" t="s">
        <v>50</v>
      </c>
      <c r="E33" s="171" t="s">
        <v>51</v>
      </c>
      <c r="F33" s="170" t="s">
        <v>52</v>
      </c>
      <c r="G33" s="172" t="s">
        <v>53</v>
      </c>
    </row>
    <row r="34" spans="1:7" s="13" customFormat="1" ht="18.75" customHeight="1" thickBot="1">
      <c r="A34" s="4" t="s">
        <v>12</v>
      </c>
      <c r="B34" s="149">
        <v>1</v>
      </c>
      <c r="C34" s="150" t="s">
        <v>10</v>
      </c>
      <c r="D34" s="145">
        <v>2</v>
      </c>
      <c r="E34" s="151" t="s">
        <v>11</v>
      </c>
      <c r="F34" s="146">
        <v>3</v>
      </c>
      <c r="G34" s="152">
        <v>4</v>
      </c>
    </row>
    <row r="35" spans="1:7" s="13" customFormat="1" ht="33" customHeight="1">
      <c r="A35" s="13" t="s">
        <v>8</v>
      </c>
      <c r="B35" s="70" t="s">
        <v>67</v>
      </c>
      <c r="C35" s="132"/>
      <c r="D35" s="63">
        <v>210</v>
      </c>
      <c r="E35" s="56">
        <v>210</v>
      </c>
      <c r="F35" s="104">
        <f>(F36+F37+F38+F39+F40+F41)</f>
        <v>875970</v>
      </c>
      <c r="G35" s="105">
        <f>(G36+G37+G38+G39+G40+G41)</f>
        <v>884237</v>
      </c>
    </row>
    <row r="36" spans="1:7" s="13" customFormat="1" ht="42" customHeight="1">
      <c r="A36" s="13" t="s">
        <v>8</v>
      </c>
      <c r="B36" s="72" t="s">
        <v>68</v>
      </c>
      <c r="C36" s="133"/>
      <c r="D36" s="64">
        <v>211</v>
      </c>
      <c r="E36" s="57">
        <v>211</v>
      </c>
      <c r="F36" s="96">
        <v>601199</v>
      </c>
      <c r="G36" s="97">
        <v>611561</v>
      </c>
    </row>
    <row r="37" spans="1:7" s="13" customFormat="1" ht="27" customHeight="1">
      <c r="A37" s="13" t="s">
        <v>8</v>
      </c>
      <c r="B37" s="73" t="s">
        <v>69</v>
      </c>
      <c r="C37" s="134"/>
      <c r="D37" s="64">
        <v>213</v>
      </c>
      <c r="E37" s="57">
        <v>213</v>
      </c>
      <c r="F37" s="96">
        <v>0</v>
      </c>
      <c r="G37" s="97">
        <v>0</v>
      </c>
    </row>
    <row r="38" spans="1:7" s="13" customFormat="1" ht="18.75" customHeight="1">
      <c r="A38" s="13" t="s">
        <v>8</v>
      </c>
      <c r="B38" s="73" t="s">
        <v>70</v>
      </c>
      <c r="C38" s="134"/>
      <c r="D38" s="64">
        <v>214</v>
      </c>
      <c r="E38" s="57">
        <v>214</v>
      </c>
      <c r="F38" s="96">
        <v>11808</v>
      </c>
      <c r="G38" s="97">
        <v>11445</v>
      </c>
    </row>
    <row r="39" spans="1:7" s="13" customFormat="1" ht="17.25" customHeight="1">
      <c r="A39" s="13" t="s">
        <v>8</v>
      </c>
      <c r="B39" s="73" t="s">
        <v>71</v>
      </c>
      <c r="C39" s="134"/>
      <c r="D39" s="64">
        <v>215</v>
      </c>
      <c r="E39" s="57">
        <v>215</v>
      </c>
      <c r="F39" s="96">
        <v>0</v>
      </c>
      <c r="G39" s="97">
        <v>0</v>
      </c>
    </row>
    <row r="40" spans="1:7" s="13" customFormat="1" ht="16.5" customHeight="1">
      <c r="A40" s="13" t="s">
        <v>8</v>
      </c>
      <c r="B40" s="73" t="s">
        <v>72</v>
      </c>
      <c r="C40" s="134"/>
      <c r="D40" s="64">
        <v>216</v>
      </c>
      <c r="E40" s="57">
        <v>216</v>
      </c>
      <c r="F40" s="96">
        <v>262963</v>
      </c>
      <c r="G40" s="97">
        <v>261230</v>
      </c>
    </row>
    <row r="41" spans="1:7" s="13" customFormat="1" ht="18" customHeight="1">
      <c r="A41" s="13" t="s">
        <v>8</v>
      </c>
      <c r="B41" s="73" t="s">
        <v>73</v>
      </c>
      <c r="C41" s="134"/>
      <c r="D41" s="64">
        <v>217</v>
      </c>
      <c r="E41" s="57">
        <v>217</v>
      </c>
      <c r="F41" s="96">
        <v>0</v>
      </c>
      <c r="G41" s="97">
        <v>1</v>
      </c>
    </row>
    <row r="42" spans="1:7" s="13" customFormat="1" ht="31.5" customHeight="1">
      <c r="A42" s="13" t="s">
        <v>8</v>
      </c>
      <c r="B42" s="73" t="s">
        <v>74</v>
      </c>
      <c r="C42" s="134"/>
      <c r="D42" s="64">
        <v>220</v>
      </c>
      <c r="E42" s="167">
        <v>220</v>
      </c>
      <c r="F42" s="98">
        <f>(F43+F44)</f>
        <v>652396</v>
      </c>
      <c r="G42" s="99">
        <f>(G43+G44)</f>
        <v>387682</v>
      </c>
    </row>
    <row r="43" spans="1:7" s="13" customFormat="1" ht="35.25" customHeight="1">
      <c r="A43" s="13" t="s">
        <v>8</v>
      </c>
      <c r="B43" s="72" t="s">
        <v>75</v>
      </c>
      <c r="C43" s="134"/>
      <c r="D43" s="64"/>
      <c r="E43" s="59">
        <v>221</v>
      </c>
      <c r="F43" s="96">
        <v>104648</v>
      </c>
      <c r="G43" s="97">
        <v>81695</v>
      </c>
    </row>
    <row r="44" spans="1:7" s="13" customFormat="1" ht="24" customHeight="1">
      <c r="A44" s="13" t="s">
        <v>8</v>
      </c>
      <c r="B44" s="73" t="s">
        <v>76</v>
      </c>
      <c r="C44" s="134"/>
      <c r="D44" s="64"/>
      <c r="E44" s="57">
        <v>222</v>
      </c>
      <c r="F44" s="96">
        <v>547748</v>
      </c>
      <c r="G44" s="97">
        <v>305987</v>
      </c>
    </row>
    <row r="45" spans="1:7" s="13" customFormat="1" ht="43.5" customHeight="1">
      <c r="A45" s="13" t="s">
        <v>8</v>
      </c>
      <c r="B45" s="73" t="s">
        <v>77</v>
      </c>
      <c r="C45" s="134"/>
      <c r="D45" s="64">
        <v>230</v>
      </c>
      <c r="E45" s="58">
        <v>230</v>
      </c>
      <c r="F45" s="98">
        <f>(F46+F47+F48)</f>
        <v>4192</v>
      </c>
      <c r="G45" s="99">
        <f>(G46+G47+G48)</f>
        <v>3318</v>
      </c>
    </row>
    <row r="46" spans="1:7" s="13" customFormat="1" ht="24" customHeight="1">
      <c r="A46" s="13" t="s">
        <v>8</v>
      </c>
      <c r="B46" s="72" t="s">
        <v>78</v>
      </c>
      <c r="C46" s="133"/>
      <c r="D46" s="64">
        <v>231</v>
      </c>
      <c r="E46" s="59">
        <v>231</v>
      </c>
      <c r="F46" s="96">
        <v>516</v>
      </c>
      <c r="G46" s="97">
        <v>516</v>
      </c>
    </row>
    <row r="47" spans="1:7" s="13" customFormat="1" ht="15.75" customHeight="1">
      <c r="A47" s="13" t="s">
        <v>8</v>
      </c>
      <c r="B47" s="73" t="s">
        <v>79</v>
      </c>
      <c r="C47" s="134"/>
      <c r="D47" s="64"/>
      <c r="E47" s="57">
        <v>232</v>
      </c>
      <c r="F47" s="96">
        <v>0</v>
      </c>
      <c r="G47" s="97"/>
    </row>
    <row r="48" spans="1:7" s="13" customFormat="1" ht="15.75" customHeight="1">
      <c r="A48" s="13" t="s">
        <v>8</v>
      </c>
      <c r="B48" s="73" t="s">
        <v>80</v>
      </c>
      <c r="C48" s="134"/>
      <c r="D48" s="64"/>
      <c r="E48" s="57">
        <v>233</v>
      </c>
      <c r="F48" s="96">
        <v>3676</v>
      </c>
      <c r="G48" s="97">
        <v>2802</v>
      </c>
    </row>
    <row r="49" spans="1:7" s="13" customFormat="1" ht="42" customHeight="1">
      <c r="A49" s="13" t="s">
        <v>8</v>
      </c>
      <c r="B49" s="73" t="s">
        <v>81</v>
      </c>
      <c r="C49" s="134"/>
      <c r="D49" s="64">
        <v>240</v>
      </c>
      <c r="E49" s="58">
        <v>240</v>
      </c>
      <c r="F49" s="98">
        <f>(F50+F51+F52)</f>
        <v>1687811</v>
      </c>
      <c r="G49" s="99">
        <f>(G50+G51+G52)</f>
        <v>1710191</v>
      </c>
    </row>
    <row r="50" spans="1:7" s="13" customFormat="1" ht="26.25" customHeight="1">
      <c r="A50" s="13" t="s">
        <v>8</v>
      </c>
      <c r="B50" s="72" t="s">
        <v>78</v>
      </c>
      <c r="C50" s="133"/>
      <c r="D50" s="64">
        <v>241</v>
      </c>
      <c r="E50" s="57">
        <v>241</v>
      </c>
      <c r="F50" s="96">
        <v>932517</v>
      </c>
      <c r="G50" s="97">
        <v>1158594</v>
      </c>
    </row>
    <row r="51" spans="1:7" s="13" customFormat="1" ht="18.75" customHeight="1">
      <c r="A51" s="13" t="s">
        <v>8</v>
      </c>
      <c r="B51" s="73" t="s">
        <v>79</v>
      </c>
      <c r="C51" s="134"/>
      <c r="D51" s="64"/>
      <c r="E51" s="57">
        <v>242</v>
      </c>
      <c r="F51" s="94">
        <v>108070</v>
      </c>
      <c r="G51" s="95">
        <v>125407</v>
      </c>
    </row>
    <row r="52" spans="1:7" s="13" customFormat="1" ht="17.25" customHeight="1">
      <c r="A52" s="13" t="s">
        <v>8</v>
      </c>
      <c r="B52" s="73" t="s">
        <v>80</v>
      </c>
      <c r="C52" s="134"/>
      <c r="D52" s="64"/>
      <c r="E52" s="57">
        <v>243</v>
      </c>
      <c r="F52" s="94">
        <v>647224</v>
      </c>
      <c r="G52" s="95">
        <v>426190</v>
      </c>
    </row>
    <row r="53" spans="1:7" s="13" customFormat="1" ht="18" customHeight="1">
      <c r="A53" s="13" t="s">
        <v>8</v>
      </c>
      <c r="B53" s="73" t="s">
        <v>82</v>
      </c>
      <c r="C53" s="134"/>
      <c r="D53" s="64">
        <v>250</v>
      </c>
      <c r="E53" s="57">
        <v>250</v>
      </c>
      <c r="F53" s="94">
        <v>13176</v>
      </c>
      <c r="G53" s="95">
        <v>19768</v>
      </c>
    </row>
    <row r="54" spans="1:7" s="13" customFormat="1" ht="19.5" customHeight="1">
      <c r="A54" s="13" t="s">
        <v>8</v>
      </c>
      <c r="B54" s="73" t="s">
        <v>83</v>
      </c>
      <c r="C54" s="134"/>
      <c r="D54" s="64">
        <v>260</v>
      </c>
      <c r="E54" s="59">
        <v>260</v>
      </c>
      <c r="F54" s="94">
        <v>495570</v>
      </c>
      <c r="G54" s="95">
        <v>413472</v>
      </c>
    </row>
    <row r="55" spans="1:7" s="13" customFormat="1" ht="20.25" customHeight="1" thickBot="1">
      <c r="A55" s="13" t="s">
        <v>8</v>
      </c>
      <c r="B55" s="73" t="s">
        <v>84</v>
      </c>
      <c r="C55" s="134"/>
      <c r="D55" s="64">
        <v>270</v>
      </c>
      <c r="E55" s="59">
        <v>270</v>
      </c>
      <c r="F55" s="106">
        <v>836</v>
      </c>
      <c r="G55" s="107">
        <v>172</v>
      </c>
    </row>
    <row r="56" spans="1:7" s="13" customFormat="1" ht="18.75" customHeight="1" thickBot="1">
      <c r="A56" s="13" t="s">
        <v>8</v>
      </c>
      <c r="B56" s="74" t="s">
        <v>85</v>
      </c>
      <c r="C56" s="135"/>
      <c r="D56" s="64">
        <v>290</v>
      </c>
      <c r="E56" s="60">
        <v>290</v>
      </c>
      <c r="F56" s="102">
        <f>(F35+F42+F45+F49+F53+F54+F55)</f>
        <v>3729951</v>
      </c>
      <c r="G56" s="103">
        <f>(G35+G42+G45+G49+G53+G54+G55)</f>
        <v>3418840</v>
      </c>
    </row>
    <row r="57" spans="1:7" s="13" customFormat="1" ht="18.75" customHeight="1" thickBot="1">
      <c r="A57" s="13" t="s">
        <v>8</v>
      </c>
      <c r="B57" s="75" t="s">
        <v>86</v>
      </c>
      <c r="C57" s="136"/>
      <c r="D57" s="76">
        <v>300</v>
      </c>
      <c r="E57" s="60">
        <v>300</v>
      </c>
      <c r="F57" s="102">
        <f>(F31+F56)</f>
        <v>42664690</v>
      </c>
      <c r="G57" s="103">
        <f>(G31+G56)</f>
        <v>42049488</v>
      </c>
    </row>
    <row r="58" spans="1:7" s="13" customFormat="1" ht="13.5" thickBot="1">
      <c r="A58" s="5"/>
      <c r="B58" s="122"/>
      <c r="C58" s="137"/>
      <c r="D58" s="123"/>
      <c r="E58" s="124"/>
      <c r="F58" s="125"/>
      <c r="G58" s="126"/>
    </row>
    <row r="59" spans="1:7" s="13" customFormat="1" ht="38.25" customHeight="1">
      <c r="A59" s="4"/>
      <c r="B59" s="169" t="s">
        <v>54</v>
      </c>
      <c r="C59" s="170" t="s">
        <v>49</v>
      </c>
      <c r="D59" s="171" t="s">
        <v>50</v>
      </c>
      <c r="E59" s="171" t="s">
        <v>51</v>
      </c>
      <c r="F59" s="170" t="s">
        <v>52</v>
      </c>
      <c r="G59" s="172" t="s">
        <v>53</v>
      </c>
    </row>
    <row r="60" spans="1:7" s="13" customFormat="1" ht="18" customHeight="1" thickBot="1">
      <c r="A60" s="4" t="s">
        <v>12</v>
      </c>
      <c r="B60" s="149">
        <v>1</v>
      </c>
      <c r="C60" s="150" t="s">
        <v>10</v>
      </c>
      <c r="D60" s="145">
        <v>2</v>
      </c>
      <c r="E60" s="151" t="s">
        <v>11</v>
      </c>
      <c r="F60" s="153">
        <v>3</v>
      </c>
      <c r="G60" s="152">
        <v>4</v>
      </c>
    </row>
    <row r="61" spans="1:7" s="13" customFormat="1" ht="29.25" customHeight="1">
      <c r="A61" s="4" t="s">
        <v>8</v>
      </c>
      <c r="B61" s="70" t="s">
        <v>87</v>
      </c>
      <c r="C61" s="138"/>
      <c r="D61" s="65">
        <v>410</v>
      </c>
      <c r="E61" s="55">
        <v>410</v>
      </c>
      <c r="F61" s="92">
        <v>1297779</v>
      </c>
      <c r="G61" s="93">
        <v>1297779</v>
      </c>
    </row>
    <row r="62" spans="1:7" s="13" customFormat="1" ht="16.5" customHeight="1">
      <c r="A62" s="4" t="s">
        <v>8</v>
      </c>
      <c r="B62" s="73" t="s">
        <v>88</v>
      </c>
      <c r="C62" s="134"/>
      <c r="D62" s="65">
        <v>420</v>
      </c>
      <c r="E62" s="57">
        <v>420</v>
      </c>
      <c r="F62" s="94">
        <v>5455543</v>
      </c>
      <c r="G62" s="95">
        <v>5425752</v>
      </c>
    </row>
    <row r="63" spans="1:7" s="13" customFormat="1" ht="12.75" customHeight="1">
      <c r="A63" s="4" t="s">
        <v>8</v>
      </c>
      <c r="B63" s="73" t="s">
        <v>89</v>
      </c>
      <c r="C63" s="134"/>
      <c r="D63" s="65">
        <v>430</v>
      </c>
      <c r="E63" s="57">
        <v>430</v>
      </c>
      <c r="F63" s="94">
        <v>64889</v>
      </c>
      <c r="G63" s="95">
        <v>64889</v>
      </c>
    </row>
    <row r="64" spans="1:7" s="13" customFormat="1" ht="29.25" customHeight="1">
      <c r="A64" s="4" t="s">
        <v>8</v>
      </c>
      <c r="B64" s="73" t="s">
        <v>90</v>
      </c>
      <c r="C64" s="134"/>
      <c r="D64" s="65">
        <v>411</v>
      </c>
      <c r="E64" s="57">
        <v>440</v>
      </c>
      <c r="F64" s="108">
        <v>0</v>
      </c>
      <c r="G64" s="109">
        <v>0</v>
      </c>
    </row>
    <row r="65" spans="1:7" s="13" customFormat="1" ht="27" customHeight="1">
      <c r="A65" s="4" t="s">
        <v>8</v>
      </c>
      <c r="B65" s="73" t="s">
        <v>91</v>
      </c>
      <c r="C65" s="134"/>
      <c r="D65" s="65">
        <v>470</v>
      </c>
      <c r="E65" s="57">
        <v>460</v>
      </c>
      <c r="F65" s="94">
        <v>8374697</v>
      </c>
      <c r="G65" s="95">
        <v>8404488</v>
      </c>
    </row>
    <row r="66" spans="1:7" s="13" customFormat="1" ht="27.75" customHeight="1" thickBot="1">
      <c r="A66" s="4" t="s">
        <v>8</v>
      </c>
      <c r="B66" s="73" t="s">
        <v>92</v>
      </c>
      <c r="C66" s="134"/>
      <c r="D66" s="65">
        <v>470</v>
      </c>
      <c r="E66" s="57">
        <v>470</v>
      </c>
      <c r="F66" s="110" t="s">
        <v>6</v>
      </c>
      <c r="G66" s="95">
        <v>463441</v>
      </c>
    </row>
    <row r="67" spans="1:7" s="13" customFormat="1" ht="19.5" customHeight="1" thickBot="1">
      <c r="A67" s="4" t="s">
        <v>8</v>
      </c>
      <c r="B67" s="77" t="s">
        <v>93</v>
      </c>
      <c r="C67" s="138"/>
      <c r="D67" s="65">
        <v>490</v>
      </c>
      <c r="E67" s="61">
        <v>490</v>
      </c>
      <c r="F67" s="102">
        <f>(F61+F62+F63-F64+F65)</f>
        <v>15192908</v>
      </c>
      <c r="G67" s="103">
        <f>(G61+G62+G63-G64+G65+G66)</f>
        <v>15656349</v>
      </c>
    </row>
    <row r="68" spans="1:7" s="13" customFormat="1" ht="29.25" customHeight="1">
      <c r="A68" s="4" t="s">
        <v>8</v>
      </c>
      <c r="B68" s="77" t="s">
        <v>94</v>
      </c>
      <c r="C68" s="138"/>
      <c r="D68" s="65">
        <v>510</v>
      </c>
      <c r="E68" s="58">
        <v>510</v>
      </c>
      <c r="F68" s="111">
        <f>(F69+F70)</f>
        <v>13148193</v>
      </c>
      <c r="G68" s="112">
        <f>(G69+G70)</f>
        <v>13007113</v>
      </c>
    </row>
    <row r="69" spans="1:7" s="13" customFormat="1" ht="23.25" customHeight="1">
      <c r="A69" s="4" t="s">
        <v>8</v>
      </c>
      <c r="B69" s="72" t="s">
        <v>95</v>
      </c>
      <c r="C69" s="133"/>
      <c r="D69" s="65"/>
      <c r="E69" s="57">
        <v>511</v>
      </c>
      <c r="F69" s="113">
        <v>4681930</v>
      </c>
      <c r="G69" s="114">
        <v>4527340</v>
      </c>
    </row>
    <row r="70" spans="1:7" s="13" customFormat="1" ht="13.5" customHeight="1">
      <c r="A70" s="4" t="s">
        <v>8</v>
      </c>
      <c r="B70" s="73" t="s">
        <v>96</v>
      </c>
      <c r="C70" s="134"/>
      <c r="D70" s="65"/>
      <c r="E70" s="57">
        <v>512</v>
      </c>
      <c r="F70" s="113">
        <v>8466263</v>
      </c>
      <c r="G70" s="114">
        <v>8479773</v>
      </c>
    </row>
    <row r="71" spans="1:7" s="13" customFormat="1" ht="16.5" customHeight="1">
      <c r="A71" s="4" t="s">
        <v>8</v>
      </c>
      <c r="B71" s="73" t="s">
        <v>97</v>
      </c>
      <c r="C71" s="134"/>
      <c r="D71" s="65">
        <v>515</v>
      </c>
      <c r="E71" s="57">
        <v>515</v>
      </c>
      <c r="F71" s="113">
        <v>1305203</v>
      </c>
      <c r="G71" s="114">
        <v>1324454</v>
      </c>
    </row>
    <row r="72" spans="1:7" s="13" customFormat="1" ht="17.25" customHeight="1" thickBot="1">
      <c r="A72" s="4" t="s">
        <v>8</v>
      </c>
      <c r="B72" s="73" t="s">
        <v>98</v>
      </c>
      <c r="C72" s="134"/>
      <c r="D72" s="65">
        <v>520</v>
      </c>
      <c r="E72" s="59">
        <v>520</v>
      </c>
      <c r="F72" s="115">
        <v>659220</v>
      </c>
      <c r="G72" s="116">
        <v>495835</v>
      </c>
    </row>
    <row r="73" spans="1:7" s="13" customFormat="1" ht="20.25" customHeight="1" thickBot="1">
      <c r="A73" s="4" t="s">
        <v>8</v>
      </c>
      <c r="B73" s="77" t="s">
        <v>99</v>
      </c>
      <c r="C73" s="138"/>
      <c r="D73" s="65">
        <v>590</v>
      </c>
      <c r="E73" s="61">
        <v>590</v>
      </c>
      <c r="F73" s="102">
        <f>(F68+F71+F72)</f>
        <v>15112616</v>
      </c>
      <c r="G73" s="103">
        <f>(G68+G71+G72)</f>
        <v>14827402</v>
      </c>
    </row>
    <row r="74" spans="1:7" s="13" customFormat="1" ht="30.75" customHeight="1">
      <c r="A74" s="4" t="s">
        <v>8</v>
      </c>
      <c r="B74" s="77" t="s">
        <v>100</v>
      </c>
      <c r="C74" s="138"/>
      <c r="D74" s="65">
        <v>610</v>
      </c>
      <c r="E74" s="56">
        <v>610</v>
      </c>
      <c r="F74" s="104">
        <f>(F75+F76)</f>
        <v>6928165</v>
      </c>
      <c r="G74" s="105">
        <f>(G75+G76)</f>
        <v>6722529</v>
      </c>
    </row>
    <row r="75" spans="1:7" s="13" customFormat="1" ht="24" customHeight="1">
      <c r="A75" s="4" t="s">
        <v>8</v>
      </c>
      <c r="B75" s="72" t="s">
        <v>95</v>
      </c>
      <c r="C75" s="133"/>
      <c r="D75" s="65"/>
      <c r="E75" s="57">
        <v>611</v>
      </c>
      <c r="F75" s="94">
        <v>3950859</v>
      </c>
      <c r="G75" s="95">
        <v>1909031</v>
      </c>
    </row>
    <row r="76" spans="1:7" s="13" customFormat="1" ht="15" customHeight="1">
      <c r="A76" s="4" t="s">
        <v>8</v>
      </c>
      <c r="B76" s="73" t="s">
        <v>96</v>
      </c>
      <c r="C76" s="134"/>
      <c r="D76" s="65"/>
      <c r="E76" s="57">
        <v>612</v>
      </c>
      <c r="F76" s="94">
        <v>2977306</v>
      </c>
      <c r="G76" s="95">
        <v>4813498</v>
      </c>
    </row>
    <row r="77" spans="1:7" s="13" customFormat="1" ht="17.25" customHeight="1">
      <c r="A77" s="4" t="s">
        <v>8</v>
      </c>
      <c r="B77" s="73" t="s">
        <v>101</v>
      </c>
      <c r="C77" s="134"/>
      <c r="D77" s="65">
        <v>620</v>
      </c>
      <c r="E77" s="58">
        <v>620</v>
      </c>
      <c r="F77" s="98">
        <f>(F78+F79+F80+F81+F82+F83)</f>
        <v>4569309</v>
      </c>
      <c r="G77" s="99">
        <f>(G78+G79+G80+G81+G82+G83)</f>
        <v>3783136</v>
      </c>
    </row>
    <row r="78" spans="1:7" s="13" customFormat="1" ht="25.5" customHeight="1">
      <c r="A78" s="4" t="s">
        <v>8</v>
      </c>
      <c r="B78" s="72" t="s">
        <v>102</v>
      </c>
      <c r="C78" s="133"/>
      <c r="D78" s="65">
        <v>621</v>
      </c>
      <c r="E78" s="57">
        <v>621</v>
      </c>
      <c r="F78" s="94">
        <v>3294519</v>
      </c>
      <c r="G78" s="95">
        <v>2181937</v>
      </c>
    </row>
    <row r="79" spans="1:7" s="13" customFormat="1" ht="19.5" customHeight="1">
      <c r="A79" s="4" t="s">
        <v>8</v>
      </c>
      <c r="B79" s="73" t="s">
        <v>103</v>
      </c>
      <c r="C79" s="134"/>
      <c r="D79" s="65">
        <v>625</v>
      </c>
      <c r="E79" s="57">
        <v>622</v>
      </c>
      <c r="F79" s="94">
        <v>445144</v>
      </c>
      <c r="G79" s="95">
        <v>373048</v>
      </c>
    </row>
    <row r="80" spans="1:7" s="13" customFormat="1" ht="27" customHeight="1">
      <c r="A80" s="4" t="s">
        <v>8</v>
      </c>
      <c r="B80" s="73" t="s">
        <v>104</v>
      </c>
      <c r="C80" s="134"/>
      <c r="D80" s="65">
        <v>622</v>
      </c>
      <c r="E80" s="57">
        <v>623</v>
      </c>
      <c r="F80" s="94">
        <v>153936</v>
      </c>
      <c r="G80" s="95">
        <v>338409</v>
      </c>
    </row>
    <row r="81" spans="1:7" s="13" customFormat="1" ht="28.5" customHeight="1">
      <c r="A81" s="4" t="s">
        <v>8</v>
      </c>
      <c r="B81" s="73" t="s">
        <v>105</v>
      </c>
      <c r="C81" s="134"/>
      <c r="D81" s="65">
        <v>623</v>
      </c>
      <c r="E81" s="57">
        <v>624</v>
      </c>
      <c r="F81" s="94">
        <v>81493</v>
      </c>
      <c r="G81" s="95">
        <v>119558</v>
      </c>
    </row>
    <row r="82" spans="1:7" s="13" customFormat="1" ht="18.75" customHeight="1">
      <c r="A82" s="4" t="s">
        <v>8</v>
      </c>
      <c r="B82" s="73" t="s">
        <v>106</v>
      </c>
      <c r="C82" s="134"/>
      <c r="D82" s="65">
        <v>624</v>
      </c>
      <c r="E82" s="57">
        <v>625</v>
      </c>
      <c r="F82" s="94">
        <v>257678</v>
      </c>
      <c r="G82" s="95">
        <v>470140</v>
      </c>
    </row>
    <row r="83" spans="1:7" s="13" customFormat="1" ht="17.25" customHeight="1">
      <c r="A83" s="4" t="s">
        <v>8</v>
      </c>
      <c r="B83" s="73" t="s">
        <v>107</v>
      </c>
      <c r="C83" s="134"/>
      <c r="D83" s="65">
        <v>625</v>
      </c>
      <c r="E83" s="57">
        <v>626</v>
      </c>
      <c r="F83" s="94">
        <v>336539</v>
      </c>
      <c r="G83" s="95">
        <v>300044</v>
      </c>
    </row>
    <row r="84" spans="1:7" s="13" customFormat="1" ht="29.25" customHeight="1">
      <c r="A84" s="4" t="s">
        <v>8</v>
      </c>
      <c r="B84" s="73" t="s">
        <v>108</v>
      </c>
      <c r="C84" s="134"/>
      <c r="D84" s="65">
        <v>630</v>
      </c>
      <c r="E84" s="57">
        <v>630</v>
      </c>
      <c r="F84" s="94">
        <v>31287</v>
      </c>
      <c r="G84" s="95">
        <v>30454</v>
      </c>
    </row>
    <row r="85" spans="1:7" s="13" customFormat="1" ht="16.5" customHeight="1">
      <c r="A85" s="4" t="s">
        <v>8</v>
      </c>
      <c r="B85" s="73" t="s">
        <v>109</v>
      </c>
      <c r="C85" s="134"/>
      <c r="D85" s="65">
        <v>640</v>
      </c>
      <c r="E85" s="59">
        <v>640</v>
      </c>
      <c r="F85" s="94">
        <v>228147</v>
      </c>
      <c r="G85" s="95">
        <v>229384</v>
      </c>
    </row>
    <row r="86" spans="1:7" s="13" customFormat="1" ht="15.75" customHeight="1">
      <c r="A86" s="4" t="s">
        <v>8</v>
      </c>
      <c r="B86" s="73" t="s">
        <v>110</v>
      </c>
      <c r="C86" s="134"/>
      <c r="D86" s="65">
        <v>650</v>
      </c>
      <c r="E86" s="59">
        <v>650</v>
      </c>
      <c r="F86" s="94">
        <v>462423</v>
      </c>
      <c r="G86" s="95">
        <v>558501</v>
      </c>
    </row>
    <row r="87" spans="1:7" s="13" customFormat="1" ht="15.75" customHeight="1" thickBot="1">
      <c r="A87" s="4" t="s">
        <v>8</v>
      </c>
      <c r="B87" s="73" t="s">
        <v>111</v>
      </c>
      <c r="C87" s="134"/>
      <c r="D87" s="65">
        <v>660</v>
      </c>
      <c r="E87" s="59">
        <v>660</v>
      </c>
      <c r="F87" s="94">
        <v>139835</v>
      </c>
      <c r="G87" s="95">
        <v>241733</v>
      </c>
    </row>
    <row r="88" spans="1:7" s="13" customFormat="1" ht="17.25" customHeight="1" thickBot="1">
      <c r="A88" s="4" t="s">
        <v>8</v>
      </c>
      <c r="B88" s="77" t="s">
        <v>112</v>
      </c>
      <c r="C88" s="138"/>
      <c r="D88" s="65">
        <v>690</v>
      </c>
      <c r="E88" s="60">
        <v>690</v>
      </c>
      <c r="F88" s="102">
        <f>(F74+F77+F84+F85+F86+F87)</f>
        <v>12359166</v>
      </c>
      <c r="G88" s="103">
        <f>(G74+G77+G84+G85+G86+G87)</f>
        <v>11565737</v>
      </c>
    </row>
    <row r="89" spans="1:7" s="13" customFormat="1" ht="17.25" customHeight="1" thickBot="1">
      <c r="A89" s="4" t="s">
        <v>8</v>
      </c>
      <c r="B89" s="71" t="s">
        <v>113</v>
      </c>
      <c r="C89" s="130"/>
      <c r="D89" s="66">
        <v>700</v>
      </c>
      <c r="E89" s="62">
        <v>700</v>
      </c>
      <c r="F89" s="117">
        <f>(F67+F73+F88)</f>
        <v>42664690</v>
      </c>
      <c r="G89" s="118">
        <f>(G67+G73+G88)</f>
        <v>42049488</v>
      </c>
    </row>
    <row r="90" spans="1:6" s="13" customFormat="1" ht="32.25" customHeight="1" thickBot="1">
      <c r="A90" s="4"/>
      <c r="B90" s="120"/>
      <c r="C90" s="139" t="s">
        <v>114</v>
      </c>
      <c r="D90" s="2"/>
      <c r="E90" s="2"/>
      <c r="F90" s="121"/>
    </row>
    <row r="91" spans="1:7" s="13" customFormat="1" ht="37.5" customHeight="1">
      <c r="A91" s="4"/>
      <c r="B91" s="174" t="s">
        <v>115</v>
      </c>
      <c r="C91" s="170" t="s">
        <v>49</v>
      </c>
      <c r="D91" s="171" t="s">
        <v>50</v>
      </c>
      <c r="E91" s="171" t="s">
        <v>51</v>
      </c>
      <c r="F91" s="170" t="s">
        <v>52</v>
      </c>
      <c r="G91" s="172" t="s">
        <v>53</v>
      </c>
    </row>
    <row r="92" spans="1:7" s="13" customFormat="1" ht="18.75" customHeight="1" thickBot="1">
      <c r="A92" s="4" t="s">
        <v>12</v>
      </c>
      <c r="B92" s="154">
        <v>1</v>
      </c>
      <c r="C92" s="150" t="s">
        <v>10</v>
      </c>
      <c r="D92" s="155">
        <v>2</v>
      </c>
      <c r="E92" s="151" t="s">
        <v>11</v>
      </c>
      <c r="F92" s="156">
        <v>3</v>
      </c>
      <c r="G92" s="148">
        <v>4</v>
      </c>
    </row>
    <row r="93" spans="1:7" s="13" customFormat="1" ht="21" customHeight="1">
      <c r="A93" s="4" t="s">
        <v>8</v>
      </c>
      <c r="B93" s="175" t="s">
        <v>116</v>
      </c>
      <c r="C93" s="129"/>
      <c r="D93" s="159">
        <v>910</v>
      </c>
      <c r="E93" s="160">
        <v>901</v>
      </c>
      <c r="F93" s="92">
        <v>905720</v>
      </c>
      <c r="G93" s="93">
        <v>772047</v>
      </c>
    </row>
    <row r="94" spans="1:7" s="13" customFormat="1" ht="21" customHeight="1">
      <c r="A94" s="4" t="s">
        <v>8</v>
      </c>
      <c r="B94" s="73" t="s">
        <v>117</v>
      </c>
      <c r="C94" s="134"/>
      <c r="D94" s="159">
        <v>911</v>
      </c>
      <c r="E94" s="161">
        <v>911</v>
      </c>
      <c r="F94" s="94">
        <v>11242</v>
      </c>
      <c r="G94" s="95">
        <v>9016</v>
      </c>
    </row>
    <row r="95" spans="1:7" s="13" customFormat="1" ht="31.5" customHeight="1">
      <c r="A95" s="4" t="s">
        <v>8</v>
      </c>
      <c r="B95" s="73" t="s">
        <v>118</v>
      </c>
      <c r="C95" s="134"/>
      <c r="D95" s="162">
        <v>920</v>
      </c>
      <c r="E95" s="161">
        <v>902</v>
      </c>
      <c r="F95" s="94">
        <v>163961</v>
      </c>
      <c r="G95" s="95">
        <v>163472</v>
      </c>
    </row>
    <row r="96" spans="1:7" s="13" customFormat="1" ht="18" customHeight="1">
      <c r="A96" s="4" t="s">
        <v>8</v>
      </c>
      <c r="B96" s="73" t="s">
        <v>119</v>
      </c>
      <c r="C96" s="134"/>
      <c r="D96" s="159">
        <v>930</v>
      </c>
      <c r="E96" s="161">
        <v>903</v>
      </c>
      <c r="F96" s="94">
        <v>4480</v>
      </c>
      <c r="G96" s="95">
        <v>6060</v>
      </c>
    </row>
    <row r="97" spans="1:7" s="13" customFormat="1" ht="31.5" customHeight="1">
      <c r="A97" s="4" t="s">
        <v>8</v>
      </c>
      <c r="B97" s="73" t="s">
        <v>120</v>
      </c>
      <c r="C97" s="134"/>
      <c r="D97" s="159">
        <v>940</v>
      </c>
      <c r="E97" s="161">
        <v>904</v>
      </c>
      <c r="F97" s="94">
        <v>158112</v>
      </c>
      <c r="G97" s="95">
        <v>157916</v>
      </c>
    </row>
    <row r="98" spans="1:7" s="13" customFormat="1" ht="26.25" customHeight="1">
      <c r="A98" s="4" t="s">
        <v>8</v>
      </c>
      <c r="B98" s="73" t="s">
        <v>121</v>
      </c>
      <c r="C98" s="134"/>
      <c r="D98" s="159">
        <v>950</v>
      </c>
      <c r="E98" s="161">
        <v>905</v>
      </c>
      <c r="F98" s="94">
        <v>34211</v>
      </c>
      <c r="G98" s="95">
        <v>702</v>
      </c>
    </row>
    <row r="99" spans="1:7" s="13" customFormat="1" ht="30.75" customHeight="1">
      <c r="A99" s="4" t="s">
        <v>8</v>
      </c>
      <c r="B99" s="73" t="s">
        <v>122</v>
      </c>
      <c r="C99" s="134"/>
      <c r="D99" s="159">
        <v>960</v>
      </c>
      <c r="E99" s="161">
        <v>906</v>
      </c>
      <c r="F99" s="94">
        <v>9068454</v>
      </c>
      <c r="G99" s="95">
        <v>8897086</v>
      </c>
    </row>
    <row r="100" spans="1:7" s="13" customFormat="1" ht="15.75" customHeight="1">
      <c r="A100" s="4" t="s">
        <v>8</v>
      </c>
      <c r="B100" s="73" t="s">
        <v>123</v>
      </c>
      <c r="C100" s="134"/>
      <c r="D100" s="159">
        <v>970</v>
      </c>
      <c r="E100" s="161">
        <v>907</v>
      </c>
      <c r="F100" s="94">
        <v>7006</v>
      </c>
      <c r="G100" s="95">
        <v>7053</v>
      </c>
    </row>
    <row r="101" spans="1:7" s="13" customFormat="1" ht="28.5" customHeight="1">
      <c r="A101" s="4" t="s">
        <v>8</v>
      </c>
      <c r="B101" s="73" t="s">
        <v>124</v>
      </c>
      <c r="C101" s="134"/>
      <c r="D101" s="159">
        <v>980</v>
      </c>
      <c r="E101" s="161">
        <v>908</v>
      </c>
      <c r="F101" s="94">
        <v>2521</v>
      </c>
      <c r="G101" s="95">
        <v>2613</v>
      </c>
    </row>
    <row r="102" spans="1:7" s="13" customFormat="1" ht="18.75" customHeight="1" thickBot="1">
      <c r="A102" s="4" t="s">
        <v>8</v>
      </c>
      <c r="B102" s="176" t="s">
        <v>125</v>
      </c>
      <c r="C102" s="140"/>
      <c r="D102" s="163"/>
      <c r="E102" s="164">
        <v>909</v>
      </c>
      <c r="F102" s="119">
        <v>313218</v>
      </c>
      <c r="G102" s="107">
        <v>305723</v>
      </c>
    </row>
    <row r="103" spans="1:6" s="13" customFormat="1" ht="22.5" customHeight="1" thickBot="1">
      <c r="A103" s="4"/>
      <c r="B103" s="45"/>
      <c r="C103" s="141" t="s">
        <v>126</v>
      </c>
      <c r="D103" s="46"/>
      <c r="E103" s="47"/>
      <c r="F103" s="47"/>
    </row>
    <row r="104" spans="1:7" s="13" customFormat="1" ht="35.25" customHeight="1">
      <c r="A104" s="4"/>
      <c r="B104" s="174" t="s">
        <v>115</v>
      </c>
      <c r="C104" s="170" t="s">
        <v>49</v>
      </c>
      <c r="D104" s="171" t="s">
        <v>50</v>
      </c>
      <c r="E104" s="171" t="s">
        <v>51</v>
      </c>
      <c r="F104" s="170" t="s">
        <v>52</v>
      </c>
      <c r="G104" s="172" t="s">
        <v>53</v>
      </c>
    </row>
    <row r="105" spans="1:7" s="13" customFormat="1" ht="15.75" customHeight="1" thickBot="1">
      <c r="A105" s="4" t="s">
        <v>12</v>
      </c>
      <c r="B105" s="154">
        <v>1</v>
      </c>
      <c r="C105" s="150" t="s">
        <v>10</v>
      </c>
      <c r="D105" s="157">
        <v>2</v>
      </c>
      <c r="E105" s="158" t="s">
        <v>11</v>
      </c>
      <c r="F105" s="156">
        <v>3</v>
      </c>
      <c r="G105" s="148">
        <v>4</v>
      </c>
    </row>
    <row r="106" spans="1:7" s="13" customFormat="1" ht="18.75" customHeight="1" thickBot="1">
      <c r="A106" s="4" t="s">
        <v>8</v>
      </c>
      <c r="B106" s="88" t="s">
        <v>127</v>
      </c>
      <c r="C106" s="142"/>
      <c r="D106" s="67"/>
      <c r="E106" s="89">
        <v>1000</v>
      </c>
      <c r="F106" s="102">
        <f>(F20+F21+F22+F23+F24+F29+F30+F35+F42+F45+F49+F53+F54+F55-F68-F71-F72-F74-F77-F84-F86-F87)</f>
        <v>15421055</v>
      </c>
      <c r="G106" s="103">
        <f>(G20+G21+G22+G23+G24+G29+G30+G35+G42+G45+G49+G53+G54+G55-G68-G71-G72-G74-G77-G84-G86-G87)</f>
        <v>15885733</v>
      </c>
    </row>
    <row r="107" spans="2:6" ht="15.75" customHeight="1">
      <c r="B107" s="10"/>
      <c r="C107" s="10"/>
      <c r="D107" s="36"/>
      <c r="E107" s="10"/>
      <c r="F107" s="10"/>
    </row>
    <row r="108" spans="2:6" ht="15.75" customHeight="1">
      <c r="B108" s="10"/>
      <c r="C108" s="10"/>
      <c r="D108" s="36"/>
      <c r="E108" s="10"/>
      <c r="F108" s="10"/>
    </row>
    <row r="109" spans="2:6" ht="15.75" customHeight="1">
      <c r="B109" s="10"/>
      <c r="C109" s="10"/>
      <c r="D109" s="36"/>
      <c r="E109" s="10"/>
      <c r="F109" s="10"/>
    </row>
    <row r="110" spans="2:6" ht="15.75" customHeight="1">
      <c r="B110" s="10"/>
      <c r="C110" s="10"/>
      <c r="D110" s="36"/>
      <c r="E110" s="10"/>
      <c r="F110" s="10"/>
    </row>
    <row r="111" spans="2:6" ht="15.75" customHeight="1">
      <c r="B111" s="10"/>
      <c r="C111" s="10"/>
      <c r="D111" s="36"/>
      <c r="E111" s="10"/>
      <c r="F111" s="10"/>
    </row>
    <row r="112" spans="2:7" s="1" customFormat="1" ht="12.75">
      <c r="B112" s="78"/>
      <c r="C112" s="79"/>
      <c r="D112" s="28"/>
      <c r="E112" s="28"/>
      <c r="F112" s="10"/>
      <c r="G112" s="80"/>
    </row>
    <row r="113" spans="2:7" s="13" customFormat="1" ht="12.75">
      <c r="B113" s="83" t="s">
        <v>131</v>
      </c>
      <c r="C113" s="83"/>
      <c r="D113" s="83" t="s">
        <v>128</v>
      </c>
      <c r="E113" s="83"/>
      <c r="F113" s="83"/>
      <c r="G113" s="83"/>
    </row>
    <row r="114" spans="2:7" s="13" customFormat="1" ht="12.75" customHeight="1">
      <c r="B114" s="186" t="s">
        <v>129</v>
      </c>
      <c r="C114" s="186"/>
      <c r="D114" s="184" t="s">
        <v>130</v>
      </c>
      <c r="E114" s="185"/>
      <c r="F114" s="185"/>
      <c r="G114" s="84"/>
    </row>
    <row r="115" spans="2:7" s="13" customFormat="1" ht="12.75">
      <c r="B115" s="87"/>
      <c r="C115" s="15"/>
      <c r="D115" s="87"/>
      <c r="E115" s="15"/>
      <c r="F115" s="15"/>
      <c r="G115" s="84"/>
    </row>
    <row r="116" spans="2:7" ht="12.75" customHeight="1">
      <c r="B116" s="86" t="s">
        <v>132</v>
      </c>
      <c r="C116" s="81"/>
      <c r="D116" s="85"/>
      <c r="E116" s="85"/>
      <c r="F116" s="82"/>
      <c r="G116" s="82"/>
    </row>
    <row r="117" ht="12.75">
      <c r="D117"/>
    </row>
    <row r="118" ht="12" customHeight="1">
      <c r="D118" s="11"/>
    </row>
    <row r="119" ht="12.75">
      <c r="D119" s="11"/>
    </row>
    <row r="120" ht="12.75">
      <c r="D120" s="12"/>
    </row>
  </sheetData>
  <sheetProtection/>
  <mergeCells count="10">
    <mergeCell ref="C10:E10"/>
    <mergeCell ref="D114:F114"/>
    <mergeCell ref="B114:C114"/>
    <mergeCell ref="C12:D12"/>
    <mergeCell ref="C13:F13"/>
    <mergeCell ref="C11:E11"/>
    <mergeCell ref="B5:E5"/>
    <mergeCell ref="C7:D7"/>
    <mergeCell ref="C8:E8"/>
    <mergeCell ref="C9:E9"/>
  </mergeCells>
  <printOptions/>
  <pageMargins left="0.2755905511811024" right="0.1968503937007874" top="0.4330708661417323" bottom="0.3937007874015748" header="0" footer="0"/>
  <pageSetup horizontalDpi="600" verticalDpi="600" orientation="portrait" paperSize="9" scale="87" r:id="rId1"/>
  <rowBreaks count="4" manualBreakCount="4">
    <brk id="31" max="255" man="1"/>
    <brk id="57" min="1" max="6" man="1"/>
    <brk id="89" min="1" max="6" man="1"/>
    <brk id="1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/>
  <dimension ref="A1:H56"/>
  <sheetViews>
    <sheetView showZeros="0" zoomScaleSheetLayoutView="100" workbookViewId="0" topLeftCell="B1">
      <selection activeCell="K5" sqref="K5"/>
    </sheetView>
  </sheetViews>
  <sheetFormatPr defaultColWidth="9.00390625" defaultRowHeight="12.75"/>
  <cols>
    <col min="1" max="1" width="4.00390625" style="0" hidden="1" customWidth="1"/>
    <col min="2" max="2" width="28.375" style="316" customWidth="1"/>
    <col min="3" max="3" width="8.00390625" style="0" customWidth="1"/>
    <col min="4" max="4" width="8.375" style="283" customWidth="1"/>
    <col min="5" max="5" width="13.75390625" style="283" customWidth="1"/>
    <col min="6" max="6" width="14.375" style="283" customWidth="1"/>
    <col min="7" max="7" width="14.25390625" style="283" customWidth="1"/>
    <col min="8" max="8" width="12.375" style="0" customWidth="1"/>
  </cols>
  <sheetData>
    <row r="1" spans="2:7" ht="12.75">
      <c r="B1" s="31"/>
      <c r="C1" s="32"/>
      <c r="D1" s="31"/>
      <c r="E1" s="24"/>
      <c r="F1" s="190"/>
      <c r="G1" s="191"/>
    </row>
    <row r="2" spans="1:7" ht="12.75">
      <c r="A2" s="4"/>
      <c r="B2" s="192"/>
      <c r="C2" s="193"/>
      <c r="D2" s="190"/>
      <c r="E2" s="24"/>
      <c r="F2" s="165"/>
      <c r="G2" s="194"/>
    </row>
    <row r="3" spans="2:7" ht="16.5" thickBot="1">
      <c r="B3" s="195"/>
      <c r="C3" s="196" t="s">
        <v>133</v>
      </c>
      <c r="D3" s="197"/>
      <c r="E3" s="8"/>
      <c r="F3" s="49"/>
      <c r="G3" s="166" t="s">
        <v>43</v>
      </c>
    </row>
    <row r="4" spans="1:7" ht="12.75">
      <c r="A4" s="13"/>
      <c r="B4" s="4"/>
      <c r="C4" s="4"/>
      <c r="D4" s="8"/>
      <c r="E4" s="16"/>
      <c r="F4" s="16" t="s">
        <v>134</v>
      </c>
      <c r="G4" s="17" t="s">
        <v>135</v>
      </c>
    </row>
    <row r="5" spans="1:7" ht="15.75" customHeight="1">
      <c r="A5" s="9"/>
      <c r="B5" s="198" t="s">
        <v>136</v>
      </c>
      <c r="C5" s="199" t="s">
        <v>137</v>
      </c>
      <c r="D5" s="199"/>
      <c r="E5" s="199"/>
      <c r="F5" s="27" t="s">
        <v>138</v>
      </c>
      <c r="G5" s="37" t="s">
        <v>44</v>
      </c>
    </row>
    <row r="6" spans="1:7" ht="29.25" customHeight="1">
      <c r="A6" s="4"/>
      <c r="B6" s="18" t="s">
        <v>25</v>
      </c>
      <c r="C6" s="200" t="s">
        <v>26</v>
      </c>
      <c r="D6" s="200"/>
      <c r="E6" s="200"/>
      <c r="F6" s="19" t="s">
        <v>27</v>
      </c>
      <c r="G6" s="38" t="s">
        <v>20</v>
      </c>
    </row>
    <row r="7" spans="1:7" ht="30" customHeight="1">
      <c r="A7" s="20"/>
      <c r="B7" s="68" t="s">
        <v>139</v>
      </c>
      <c r="C7" s="187" t="str">
        <f>('[3]TITUL'!C7)</f>
        <v>2308025192</v>
      </c>
      <c r="D7" s="187"/>
      <c r="E7" s="187"/>
      <c r="F7" s="16" t="s">
        <v>29</v>
      </c>
      <c r="G7" s="39" t="s">
        <v>19</v>
      </c>
    </row>
    <row r="8" spans="1:7" ht="19.5" customHeight="1">
      <c r="A8" s="13"/>
      <c r="B8" s="21" t="s">
        <v>30</v>
      </c>
      <c r="C8" s="183" t="s">
        <v>140</v>
      </c>
      <c r="D8" s="183"/>
      <c r="E8" s="183"/>
      <c r="F8" s="16" t="s">
        <v>32</v>
      </c>
      <c r="G8" s="39" t="s">
        <v>141</v>
      </c>
    </row>
    <row r="9" spans="1:7" ht="38.25" customHeight="1">
      <c r="A9" s="13"/>
      <c r="B9" s="68" t="s">
        <v>33</v>
      </c>
      <c r="C9" s="189" t="s">
        <v>34</v>
      </c>
      <c r="D9" s="189"/>
      <c r="E9" s="189"/>
      <c r="F9" s="16" t="s">
        <v>35</v>
      </c>
      <c r="G9" s="38" t="s">
        <v>22</v>
      </c>
    </row>
    <row r="10" spans="1:7" ht="18.75" customHeight="1" thickBot="1">
      <c r="A10" s="13"/>
      <c r="B10" s="21" t="s">
        <v>142</v>
      </c>
      <c r="C10" s="187" t="s">
        <v>37</v>
      </c>
      <c r="D10" s="187"/>
      <c r="E10" s="22"/>
      <c r="F10" s="22" t="s">
        <v>38</v>
      </c>
      <c r="G10" s="23" t="s">
        <v>4</v>
      </c>
    </row>
    <row r="11" spans="1:7" ht="9.75" customHeight="1" thickBot="1">
      <c r="A11" s="1"/>
      <c r="B11" s="1"/>
      <c r="C11" s="1"/>
      <c r="D11" s="1"/>
      <c r="E11" s="24"/>
      <c r="F11" s="24"/>
      <c r="G11" s="24"/>
    </row>
    <row r="12" spans="1:8" ht="49.5" customHeight="1">
      <c r="A12" s="201"/>
      <c r="B12" s="174" t="s">
        <v>115</v>
      </c>
      <c r="C12" s="202" t="s">
        <v>49</v>
      </c>
      <c r="D12" s="171" t="s">
        <v>50</v>
      </c>
      <c r="E12" s="171" t="s">
        <v>51</v>
      </c>
      <c r="F12" s="171" t="s">
        <v>143</v>
      </c>
      <c r="G12" s="203" t="s">
        <v>144</v>
      </c>
      <c r="H12" s="204"/>
    </row>
    <row r="13" spans="1:8" ht="12.75" customHeight="1" thickBot="1">
      <c r="A13" s="205" t="s">
        <v>12</v>
      </c>
      <c r="B13" s="206">
        <v>1</v>
      </c>
      <c r="C13" s="207" t="s">
        <v>10</v>
      </c>
      <c r="D13" s="208">
        <v>2</v>
      </c>
      <c r="E13" s="208" t="s">
        <v>11</v>
      </c>
      <c r="F13" s="209">
        <v>3</v>
      </c>
      <c r="G13" s="210">
        <v>4</v>
      </c>
      <c r="H13" s="33"/>
    </row>
    <row r="14" spans="1:8" ht="95.25" customHeight="1">
      <c r="A14" s="205" t="s">
        <v>8</v>
      </c>
      <c r="B14" s="211" t="s">
        <v>209</v>
      </c>
      <c r="C14" s="212"/>
      <c r="D14" s="213" t="s">
        <v>145</v>
      </c>
      <c r="E14" s="214" t="s">
        <v>145</v>
      </c>
      <c r="F14" s="215">
        <v>5103590</v>
      </c>
      <c r="G14" s="216">
        <v>4731771</v>
      </c>
      <c r="H14" s="217"/>
    </row>
    <row r="15" spans="1:8" ht="22.5" customHeight="1">
      <c r="A15" s="205" t="s">
        <v>8</v>
      </c>
      <c r="B15" s="218" t="s">
        <v>146</v>
      </c>
      <c r="C15" s="219"/>
      <c r="D15" s="220"/>
      <c r="E15" s="221" t="s">
        <v>147</v>
      </c>
      <c r="F15" s="222">
        <v>4911765</v>
      </c>
      <c r="G15" s="223">
        <v>4520773</v>
      </c>
      <c r="H15" s="217"/>
    </row>
    <row r="16" spans="1:8" ht="23.25" customHeight="1">
      <c r="A16" s="205" t="s">
        <v>8</v>
      </c>
      <c r="B16" s="224" t="s">
        <v>148</v>
      </c>
      <c r="C16" s="219"/>
      <c r="D16" s="220" t="s">
        <v>149</v>
      </c>
      <c r="E16" s="221" t="s">
        <v>149</v>
      </c>
      <c r="F16" s="225">
        <v>3968795</v>
      </c>
      <c r="G16" s="226">
        <v>3277654</v>
      </c>
      <c r="H16" s="227"/>
    </row>
    <row r="17" spans="1:8" ht="11.25" customHeight="1">
      <c r="A17" s="205" t="s">
        <v>8</v>
      </c>
      <c r="B17" s="224" t="s">
        <v>150</v>
      </c>
      <c r="C17" s="219"/>
      <c r="D17" s="220"/>
      <c r="E17" s="221" t="s">
        <v>151</v>
      </c>
      <c r="F17" s="225">
        <v>3813516</v>
      </c>
      <c r="G17" s="226">
        <v>3124480</v>
      </c>
      <c r="H17" s="217"/>
    </row>
    <row r="18" spans="1:8" ht="24" customHeight="1">
      <c r="A18" s="205" t="s">
        <v>8</v>
      </c>
      <c r="B18" s="228" t="s">
        <v>152</v>
      </c>
      <c r="C18" s="229"/>
      <c r="D18" s="220" t="s">
        <v>153</v>
      </c>
      <c r="E18" s="230" t="s">
        <v>153</v>
      </c>
      <c r="F18" s="231">
        <f>SUM(F14-F16)</f>
        <v>1134795</v>
      </c>
      <c r="G18" s="232">
        <f>SUM(G14-G16)</f>
        <v>1454117</v>
      </c>
      <c r="H18" s="233"/>
    </row>
    <row r="19" spans="1:8" ht="36.75" customHeight="1">
      <c r="A19" s="205" t="s">
        <v>8</v>
      </c>
      <c r="B19" s="234" t="s">
        <v>154</v>
      </c>
      <c r="C19" s="235"/>
      <c r="D19" s="220" t="s">
        <v>155</v>
      </c>
      <c r="E19" s="221" t="s">
        <v>155</v>
      </c>
      <c r="F19" s="222">
        <v>5663</v>
      </c>
      <c r="G19" s="223">
        <v>6334</v>
      </c>
      <c r="H19" s="217"/>
    </row>
    <row r="20" spans="1:8" ht="12.75">
      <c r="A20" s="205" t="s">
        <v>8</v>
      </c>
      <c r="B20" s="224" t="s">
        <v>156</v>
      </c>
      <c r="C20" s="219"/>
      <c r="D20" s="220" t="s">
        <v>157</v>
      </c>
      <c r="E20" s="221" t="s">
        <v>157</v>
      </c>
      <c r="F20" s="225">
        <v>441549</v>
      </c>
      <c r="G20" s="226">
        <v>460644</v>
      </c>
      <c r="H20" s="227"/>
    </row>
    <row r="21" spans="1:8" ht="22.5" customHeight="1">
      <c r="A21" s="205" t="s">
        <v>8</v>
      </c>
      <c r="B21" s="224" t="s">
        <v>158</v>
      </c>
      <c r="C21" s="219"/>
      <c r="D21" s="220" t="s">
        <v>159</v>
      </c>
      <c r="E21" s="221" t="s">
        <v>159</v>
      </c>
      <c r="F21" s="222">
        <v>0</v>
      </c>
      <c r="G21" s="223">
        <v>658</v>
      </c>
      <c r="H21" s="217"/>
    </row>
    <row r="22" spans="1:8" ht="14.25" customHeight="1">
      <c r="A22" s="205" t="s">
        <v>8</v>
      </c>
      <c r="B22" s="224" t="s">
        <v>160</v>
      </c>
      <c r="C22" s="219"/>
      <c r="D22" s="220" t="s">
        <v>161</v>
      </c>
      <c r="E22" s="221" t="s">
        <v>161</v>
      </c>
      <c r="F22" s="222">
        <v>399461</v>
      </c>
      <c r="G22" s="223">
        <v>191225</v>
      </c>
      <c r="H22" s="217"/>
    </row>
    <row r="23" spans="1:8" ht="36.75" customHeight="1">
      <c r="A23" s="205" t="s">
        <v>8</v>
      </c>
      <c r="B23" s="236" t="s">
        <v>162</v>
      </c>
      <c r="C23" s="219"/>
      <c r="D23" s="220"/>
      <c r="E23" s="237" t="s">
        <v>163</v>
      </c>
      <c r="F23" s="222">
        <v>71638</v>
      </c>
      <c r="G23" s="223">
        <v>0</v>
      </c>
      <c r="H23" s="217"/>
    </row>
    <row r="24" spans="1:8" ht="12.75">
      <c r="A24" s="205" t="s">
        <v>8</v>
      </c>
      <c r="B24" s="224" t="s">
        <v>164</v>
      </c>
      <c r="C24" s="238"/>
      <c r="D24" s="220" t="s">
        <v>165</v>
      </c>
      <c r="E24" s="221">
        <v>100</v>
      </c>
      <c r="F24" s="225">
        <v>444363</v>
      </c>
      <c r="G24" s="226">
        <v>389380</v>
      </c>
      <c r="H24" s="227"/>
    </row>
    <row r="25" spans="1:8" ht="36" customHeight="1">
      <c r="A25" s="205" t="s">
        <v>8</v>
      </c>
      <c r="B25" s="239" t="s">
        <v>166</v>
      </c>
      <c r="C25" s="235"/>
      <c r="D25" s="220" t="s">
        <v>167</v>
      </c>
      <c r="E25" s="230" t="s">
        <v>167</v>
      </c>
      <c r="F25" s="231">
        <f>SUM(F18+F19-F20+F21+F22-F24)</f>
        <v>654007</v>
      </c>
      <c r="G25" s="232">
        <f>SUM(G18+G19-G20+G21+G22-G24)</f>
        <v>802310</v>
      </c>
      <c r="H25" s="233"/>
    </row>
    <row r="26" spans="1:8" ht="36" customHeight="1">
      <c r="A26" s="205" t="s">
        <v>8</v>
      </c>
      <c r="B26" s="239" t="s">
        <v>168</v>
      </c>
      <c r="C26" s="235"/>
      <c r="D26" s="220"/>
      <c r="E26" s="240">
        <v>150</v>
      </c>
      <c r="F26" s="241">
        <f>SUM(F27+F28+F29+F30)</f>
        <v>-190566</v>
      </c>
      <c r="G26" s="242">
        <f>SUM(G27+G28+G29+G30)</f>
        <v>-215005</v>
      </c>
      <c r="H26" s="227"/>
    </row>
    <row r="27" spans="1:8" ht="24" customHeight="1">
      <c r="A27" s="205" t="s">
        <v>8</v>
      </c>
      <c r="B27" s="243" t="s">
        <v>169</v>
      </c>
      <c r="C27" s="219"/>
      <c r="D27" s="220" t="s">
        <v>170</v>
      </c>
      <c r="E27" s="244" t="s">
        <v>171</v>
      </c>
      <c r="F27" s="245">
        <v>-19250</v>
      </c>
      <c r="G27" s="246">
        <v>-73503</v>
      </c>
      <c r="H27" s="227"/>
    </row>
    <row r="28" spans="1:8" ht="14.25" customHeight="1">
      <c r="A28" s="205" t="s">
        <v>8</v>
      </c>
      <c r="B28" s="243" t="s">
        <v>64</v>
      </c>
      <c r="C28" s="219"/>
      <c r="D28" s="220" t="s">
        <v>172</v>
      </c>
      <c r="E28" s="244" t="s">
        <v>173</v>
      </c>
      <c r="F28" s="245">
        <v>-260</v>
      </c>
      <c r="G28" s="246">
        <v>-7206</v>
      </c>
      <c r="H28" s="227"/>
    </row>
    <row r="29" spans="1:8" ht="15" customHeight="1">
      <c r="A29" s="205" t="s">
        <v>8</v>
      </c>
      <c r="B29" s="243" t="s">
        <v>174</v>
      </c>
      <c r="C29" s="219"/>
      <c r="D29" s="220" t="s">
        <v>175</v>
      </c>
      <c r="E29" s="244" t="s">
        <v>176</v>
      </c>
      <c r="F29" s="245">
        <v>-171056</v>
      </c>
      <c r="G29" s="246">
        <v>-134296</v>
      </c>
      <c r="H29" s="227"/>
    </row>
    <row r="30" spans="1:8" ht="36" customHeight="1">
      <c r="A30" s="205" t="s">
        <v>8</v>
      </c>
      <c r="B30" s="218" t="s">
        <v>177</v>
      </c>
      <c r="C30" s="219"/>
      <c r="D30" s="220" t="s">
        <v>171</v>
      </c>
      <c r="E30" s="244" t="s">
        <v>178</v>
      </c>
      <c r="F30" s="245">
        <v>0</v>
      </c>
      <c r="G30" s="246">
        <v>0</v>
      </c>
      <c r="H30" s="227"/>
    </row>
    <row r="31" spans="1:8" ht="33.75" customHeight="1">
      <c r="A31" s="205" t="s">
        <v>8</v>
      </c>
      <c r="B31" s="247" t="s">
        <v>179</v>
      </c>
      <c r="C31" s="248"/>
      <c r="D31" s="249" t="s">
        <v>180</v>
      </c>
      <c r="E31" s="250">
        <v>190</v>
      </c>
      <c r="F31" s="231">
        <f>SUM(F25+F26)</f>
        <v>463441</v>
      </c>
      <c r="G31" s="232">
        <f>SUM(G25+G26)</f>
        <v>587305</v>
      </c>
      <c r="H31" s="233"/>
    </row>
    <row r="32" spans="1:8" ht="40.5" customHeight="1">
      <c r="A32" s="205" t="s">
        <v>8</v>
      </c>
      <c r="B32" s="218" t="s">
        <v>181</v>
      </c>
      <c r="C32" s="235"/>
      <c r="D32" s="220"/>
      <c r="E32" s="57">
        <v>201</v>
      </c>
      <c r="F32" s="251">
        <v>156962</v>
      </c>
      <c r="G32" s="252">
        <v>192554</v>
      </c>
      <c r="H32" s="233"/>
    </row>
    <row r="33" spans="1:8" ht="25.5" customHeight="1">
      <c r="A33" s="205" t="s">
        <v>8</v>
      </c>
      <c r="B33" s="253" t="s">
        <v>182</v>
      </c>
      <c r="C33" s="219"/>
      <c r="D33" s="220" t="s">
        <v>183</v>
      </c>
      <c r="E33" s="57">
        <v>202</v>
      </c>
      <c r="F33" s="225">
        <v>50541</v>
      </c>
      <c r="G33" s="226">
        <v>36705</v>
      </c>
      <c r="H33" s="233"/>
    </row>
    <row r="34" spans="1:8" ht="20.25" customHeight="1" thickBot="1">
      <c r="A34" s="205" t="s">
        <v>8</v>
      </c>
      <c r="B34" s="254" t="s">
        <v>184</v>
      </c>
      <c r="C34" s="255"/>
      <c r="D34" s="256" t="s">
        <v>183</v>
      </c>
      <c r="E34" s="257">
        <v>203</v>
      </c>
      <c r="F34" s="258">
        <v>16937</v>
      </c>
      <c r="G34" s="259">
        <v>14254</v>
      </c>
      <c r="H34" s="233"/>
    </row>
    <row r="35" spans="2:7" ht="14.25" customHeight="1" thickBot="1">
      <c r="B35" s="260"/>
      <c r="C35" s="2"/>
      <c r="D35" s="261"/>
      <c r="E35" s="262"/>
      <c r="F35" s="262"/>
      <c r="G35" s="262"/>
    </row>
    <row r="36" spans="1:8" ht="52.5" customHeight="1">
      <c r="A36" s="201"/>
      <c r="B36" s="174" t="s">
        <v>115</v>
      </c>
      <c r="C36" s="202" t="s">
        <v>49</v>
      </c>
      <c r="D36" s="171" t="s">
        <v>50</v>
      </c>
      <c r="E36" s="171" t="s">
        <v>51</v>
      </c>
      <c r="F36" s="171" t="s">
        <v>143</v>
      </c>
      <c r="G36" s="203" t="s">
        <v>144</v>
      </c>
      <c r="H36" s="263"/>
    </row>
    <row r="37" spans="1:8" ht="17.25" customHeight="1" thickBot="1">
      <c r="A37" s="205"/>
      <c r="B37" s="154">
        <v>1</v>
      </c>
      <c r="C37" s="264" t="s">
        <v>10</v>
      </c>
      <c r="D37" s="264">
        <v>2</v>
      </c>
      <c r="E37" s="265" t="s">
        <v>11</v>
      </c>
      <c r="F37" s="266">
        <v>3</v>
      </c>
      <c r="G37" s="267">
        <v>4</v>
      </c>
      <c r="H37" s="268"/>
    </row>
    <row r="38" spans="2:8" ht="27" customHeight="1">
      <c r="B38" s="253" t="s">
        <v>185</v>
      </c>
      <c r="C38" s="219"/>
      <c r="D38" s="269"/>
      <c r="E38" s="270">
        <v>301</v>
      </c>
      <c r="F38" s="271" t="s">
        <v>186</v>
      </c>
      <c r="G38" s="272" t="s">
        <v>186</v>
      </c>
      <c r="H38" s="273"/>
    </row>
    <row r="39" spans="2:8" ht="30.75" customHeight="1" thickBot="1">
      <c r="B39" s="254" t="s">
        <v>187</v>
      </c>
      <c r="C39" s="255"/>
      <c r="D39" s="274"/>
      <c r="E39" s="275">
        <v>302</v>
      </c>
      <c r="F39" s="276" t="s">
        <v>186</v>
      </c>
      <c r="G39" s="277" t="s">
        <v>186</v>
      </c>
      <c r="H39" s="273"/>
    </row>
    <row r="40" spans="2:8" ht="17.25" customHeight="1">
      <c r="B40" s="192" t="s">
        <v>188</v>
      </c>
      <c r="D40"/>
      <c r="E40" s="278"/>
      <c r="F40" s="278"/>
      <c r="G40" s="278"/>
      <c r="H40" s="2"/>
    </row>
    <row r="41" spans="1:8" ht="15.75">
      <c r="A41" s="2"/>
      <c r="B41" s="279"/>
      <c r="C41" s="2"/>
      <c r="D41" s="280"/>
      <c r="E41" s="281"/>
      <c r="F41" s="281"/>
      <c r="G41" s="281"/>
      <c r="H41" s="2"/>
    </row>
    <row r="42" spans="2:8" ht="16.5" thickBot="1">
      <c r="B42" s="282" t="s">
        <v>189</v>
      </c>
      <c r="D42" s="280"/>
      <c r="E42" s="280"/>
      <c r="H42" s="283"/>
    </row>
    <row r="43" spans="2:8" ht="32.25" customHeight="1">
      <c r="B43" s="284" t="s">
        <v>115</v>
      </c>
      <c r="C43" s="285" t="s">
        <v>50</v>
      </c>
      <c r="D43" s="285" t="s">
        <v>51</v>
      </c>
      <c r="E43" s="286" t="s">
        <v>143</v>
      </c>
      <c r="F43" s="287"/>
      <c r="G43" s="286" t="s">
        <v>144</v>
      </c>
      <c r="H43" s="288"/>
    </row>
    <row r="44" spans="2:8" ht="18.75" customHeight="1">
      <c r="B44" s="289"/>
      <c r="C44" s="290"/>
      <c r="D44" s="290"/>
      <c r="E44" s="291" t="s">
        <v>190</v>
      </c>
      <c r="F44" s="292" t="s">
        <v>191</v>
      </c>
      <c r="G44" s="291" t="s">
        <v>190</v>
      </c>
      <c r="H44" s="292" t="s">
        <v>191</v>
      </c>
    </row>
    <row r="45" spans="1:8" ht="12" customHeight="1" thickBot="1">
      <c r="A45" t="s">
        <v>192</v>
      </c>
      <c r="B45" s="293">
        <v>1</v>
      </c>
      <c r="C45" s="294" t="s">
        <v>10</v>
      </c>
      <c r="D45" s="295">
        <v>2</v>
      </c>
      <c r="E45" s="296">
        <v>3</v>
      </c>
      <c r="F45" s="296">
        <v>4</v>
      </c>
      <c r="G45" s="296">
        <v>5</v>
      </c>
      <c r="H45" s="297">
        <v>6</v>
      </c>
    </row>
    <row r="46" spans="1:8" ht="63" customHeight="1">
      <c r="A46" t="s">
        <v>8</v>
      </c>
      <c r="B46" s="298" t="s">
        <v>193</v>
      </c>
      <c r="C46" s="299"/>
      <c r="D46" s="300" t="s">
        <v>194</v>
      </c>
      <c r="E46" s="92">
        <v>201</v>
      </c>
      <c r="F46" s="301">
        <v>409</v>
      </c>
      <c r="G46" s="92">
        <v>250</v>
      </c>
      <c r="H46" s="302">
        <v>90</v>
      </c>
    </row>
    <row r="47" spans="1:8" ht="17.25" customHeight="1">
      <c r="A47" t="s">
        <v>8</v>
      </c>
      <c r="B47" s="218" t="s">
        <v>195</v>
      </c>
      <c r="C47" s="303"/>
      <c r="D47" s="304" t="s">
        <v>196</v>
      </c>
      <c r="E47" s="94">
        <v>72454</v>
      </c>
      <c r="F47" s="305">
        <v>88154</v>
      </c>
      <c r="G47" s="94">
        <v>45420</v>
      </c>
      <c r="H47" s="306">
        <v>69554</v>
      </c>
    </row>
    <row r="48" spans="1:8" ht="51" customHeight="1">
      <c r="A48" t="s">
        <v>8</v>
      </c>
      <c r="B48" s="218" t="s">
        <v>197</v>
      </c>
      <c r="C48" s="303"/>
      <c r="D48" s="304" t="s">
        <v>198</v>
      </c>
      <c r="E48" s="94">
        <v>920</v>
      </c>
      <c r="F48" s="305">
        <v>84</v>
      </c>
      <c r="G48" s="94">
        <v>589</v>
      </c>
      <c r="H48" s="306">
        <v>475</v>
      </c>
    </row>
    <row r="49" spans="1:8" ht="24.75" customHeight="1">
      <c r="A49" t="s">
        <v>8</v>
      </c>
      <c r="B49" s="218" t="s">
        <v>199</v>
      </c>
      <c r="C49" s="303"/>
      <c r="D49" s="304" t="s">
        <v>200</v>
      </c>
      <c r="E49" s="94">
        <v>188811</v>
      </c>
      <c r="F49" s="305">
        <v>18712</v>
      </c>
      <c r="G49" s="94">
        <v>106982</v>
      </c>
      <c r="H49" s="306">
        <v>45436</v>
      </c>
    </row>
    <row r="50" spans="1:8" ht="27" customHeight="1">
      <c r="A50" t="s">
        <v>8</v>
      </c>
      <c r="B50" s="218" t="s">
        <v>201</v>
      </c>
      <c r="C50" s="303"/>
      <c r="D50" s="304" t="s">
        <v>202</v>
      </c>
      <c r="E50" s="94">
        <v>0</v>
      </c>
      <c r="F50" s="305">
        <v>14371</v>
      </c>
      <c r="G50" s="94">
        <v>8026</v>
      </c>
      <c r="H50" s="306">
        <v>0</v>
      </c>
    </row>
    <row r="51" spans="1:8" ht="27" customHeight="1" thickBot="1">
      <c r="A51" t="s">
        <v>8</v>
      </c>
      <c r="B51" s="307" t="s">
        <v>203</v>
      </c>
      <c r="C51" s="308"/>
      <c r="D51" s="309" t="s">
        <v>204</v>
      </c>
      <c r="E51" s="119">
        <v>1758</v>
      </c>
      <c r="F51" s="310">
        <v>425</v>
      </c>
      <c r="G51" s="119">
        <v>589</v>
      </c>
      <c r="H51" s="311">
        <v>556</v>
      </c>
    </row>
    <row r="52" spans="2:7" ht="15" customHeight="1">
      <c r="B52" s="78"/>
      <c r="C52" s="79"/>
      <c r="D52" s="28"/>
      <c r="E52" s="10"/>
      <c r="F52" s="80"/>
      <c r="G52" s="80"/>
    </row>
    <row r="53" spans="2:8" ht="12.75">
      <c r="B53" s="312" t="s">
        <v>205</v>
      </c>
      <c r="C53" s="312"/>
      <c r="D53" s="312"/>
      <c r="E53" s="312" t="s">
        <v>206</v>
      </c>
      <c r="F53" s="312"/>
      <c r="G53" s="312"/>
      <c r="H53" s="83"/>
    </row>
    <row r="54" spans="2:8" ht="12.75">
      <c r="B54" s="313" t="s">
        <v>207</v>
      </c>
      <c r="C54" s="313"/>
      <c r="D54" s="314"/>
      <c r="E54" s="313" t="s">
        <v>208</v>
      </c>
      <c r="F54" s="313"/>
      <c r="G54" s="313"/>
      <c r="H54" s="315"/>
    </row>
    <row r="55" spans="5:8" ht="12.75">
      <c r="E55" s="313"/>
      <c r="F55" s="313"/>
      <c r="G55" s="313"/>
      <c r="H55" s="283"/>
    </row>
    <row r="56" spans="2:8" ht="14.25" customHeight="1">
      <c r="B56" s="317" t="s">
        <v>132</v>
      </c>
      <c r="C56" s="317"/>
      <c r="H56" s="283"/>
    </row>
  </sheetData>
  <sheetProtection/>
  <mergeCells count="14">
    <mergeCell ref="C5:E5"/>
    <mergeCell ref="C8:E8"/>
    <mergeCell ref="C9:E9"/>
    <mergeCell ref="C10:D10"/>
    <mergeCell ref="C6:E6"/>
    <mergeCell ref="C7:E7"/>
    <mergeCell ref="E53:G53"/>
    <mergeCell ref="B56:C56"/>
    <mergeCell ref="B53:D53"/>
    <mergeCell ref="G43:H43"/>
    <mergeCell ref="C43:C44"/>
    <mergeCell ref="B43:B44"/>
    <mergeCell ref="D43:D44"/>
    <mergeCell ref="E43:F43"/>
  </mergeCells>
  <printOptions/>
  <pageMargins left="0.23" right="0.27" top="0.5511811023622047" bottom="0.2362204724409449" header="0.5511811023622047" footer="0"/>
  <pageSetup horizontalDpi="600" verticalDpi="600" orientation="portrait" paperSize="9" r:id="rId1"/>
  <rowBreaks count="3" manualBreakCount="3">
    <brk id="31" max="255" man="1"/>
    <brk id="56" max="6" man="1"/>
    <brk id="9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ГВЦ-РТ</dc:creator>
  <cp:keywords/>
  <dc:description/>
  <cp:lastModifiedBy>valentina</cp:lastModifiedBy>
  <cp:lastPrinted>2007-09-27T12:08:06Z</cp:lastPrinted>
  <dcterms:created xsi:type="dcterms:W3CDTF">2000-07-18T07:04:02Z</dcterms:created>
  <dcterms:modified xsi:type="dcterms:W3CDTF">2008-08-21T08:50:13Z</dcterms:modified>
  <cp:category/>
  <cp:version/>
  <cp:contentType/>
  <cp:contentStatus/>
</cp:coreProperties>
</file>