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7680" windowHeight="8760" firstSheet="1" activeTab="1"/>
  </bookViews>
  <sheets>
    <sheet name="Ref" sheetId="1" state="hidden" r:id="rId1"/>
    <sheet name="F01_1" sheetId="2" r:id="rId2"/>
    <sheet name="F02_1" sheetId="3" r:id="rId3"/>
  </sheets>
  <externalReferences>
    <externalReference r:id="rId6"/>
  </externalReferences>
  <definedNames>
    <definedName name="F01_2">[1]!F01_2</definedName>
    <definedName name="_xlnm.Print_Area" localSheetId="1">'F01_1'!$B$1:$E$113</definedName>
    <definedName name="_xlnm.Print_Titles" localSheetId="2">'F02_1'!$17:$18</definedName>
  </definedNames>
  <calcPr fullCalcOnLoad="1" fullPrecision="0"/>
</workbook>
</file>

<file path=xl/sharedStrings.xml><?xml version="1.0" encoding="utf-8"?>
<sst xmlns="http://schemas.openxmlformats.org/spreadsheetml/2006/main" count="353" uniqueCount="188">
  <si>
    <t>листа</t>
  </si>
  <si>
    <t>таблицы</t>
  </si>
  <si>
    <t>строки граф</t>
  </si>
  <si>
    <t>графы строк</t>
  </si>
  <si>
    <t>первая</t>
  </si>
  <si>
    <t>последняя</t>
  </si>
  <si>
    <t>384</t>
  </si>
  <si>
    <t xml:space="preserve"> </t>
  </si>
  <si>
    <t>Х</t>
  </si>
  <si>
    <t>0710001</t>
  </si>
  <si>
    <t>*</t>
  </si>
  <si>
    <t>N</t>
  </si>
  <si>
    <t>В табл стр</t>
  </si>
  <si>
    <t>В табл гр</t>
  </si>
  <si>
    <t xml:space="preserve">Средства оплаты услуг связи </t>
  </si>
  <si>
    <t>2а</t>
  </si>
  <si>
    <t>1,e,f</t>
  </si>
  <si>
    <t xml:space="preserve">            BALANCE SHEET</t>
  </si>
  <si>
    <t>CODES</t>
  </si>
  <si>
    <t xml:space="preserve">Form № 01 по ОКУД  </t>
  </si>
  <si>
    <t xml:space="preserve"> Date (yearд, month, number)  </t>
  </si>
  <si>
    <t>Region</t>
  </si>
  <si>
    <t>Company</t>
  </si>
  <si>
    <t>"Southern telecommunications company" PJSC</t>
  </si>
  <si>
    <t xml:space="preserve">to OKPO  </t>
  </si>
  <si>
    <t>Tax-payer's identification number</t>
  </si>
  <si>
    <t>INN</t>
  </si>
  <si>
    <t xml:space="preserve">Kind of activity:  </t>
  </si>
  <si>
    <t>to OKDP</t>
  </si>
  <si>
    <t>legal- organizational form 
/ property form</t>
  </si>
  <si>
    <t xml:space="preserve">to OKOPF/OKFS  </t>
  </si>
  <si>
    <t xml:space="preserve">Unit of measurement :  </t>
  </si>
  <si>
    <t>ths.RUR</t>
  </si>
  <si>
    <t xml:space="preserve">to OKEI  </t>
  </si>
  <si>
    <t>Location:</t>
  </si>
  <si>
    <t>Date of  statement</t>
  </si>
  <si>
    <t xml:space="preserve">Date despatched  </t>
  </si>
  <si>
    <t>ASSETS</t>
  </si>
  <si>
    <t>Line-code</t>
  </si>
  <si>
    <t xml:space="preserve">At the beginning of the reported period       </t>
  </si>
  <si>
    <t>At the end of the reported period</t>
  </si>
  <si>
    <t xml:space="preserve">I. LONG-TERM ASSETS                                                   Intangible assets                  </t>
  </si>
  <si>
    <t xml:space="preserve">Fixed assets                  </t>
  </si>
  <si>
    <t>unfinished construction</t>
  </si>
  <si>
    <t>Income yielding property investment,</t>
  </si>
  <si>
    <t xml:space="preserve">Long-term financial investments    </t>
  </si>
  <si>
    <t>including:                                                                              investment in subsidiaries</t>
  </si>
  <si>
    <t>investment in affiliates</t>
  </si>
  <si>
    <t>investment in other companies</t>
  </si>
  <si>
    <t>loans granted to companies for 
a term of over 12 months</t>
  </si>
  <si>
    <t xml:space="preserve">other long-term financial investments </t>
  </si>
  <si>
    <t>Other non-current assets</t>
  </si>
  <si>
    <t>Total for Section I</t>
  </si>
  <si>
    <t>II.CURRENT ASSETS                                                                                Inventories and expenses</t>
  </si>
  <si>
    <t>including:                                                                                                        raw materials, auxiliary and other similar assets</t>
  </si>
  <si>
    <t>Expenses on unfinished production</t>
  </si>
  <si>
    <t>finished products and merchandies</t>
  </si>
  <si>
    <t>shipped products</t>
  </si>
  <si>
    <t>prepaid expenses</t>
  </si>
  <si>
    <t>other inventories and expenses</t>
  </si>
  <si>
    <t>VAT on acquired tangibles</t>
  </si>
  <si>
    <t>Accounts receivable (with payments expected not later than 12 months after the reporting date)</t>
  </si>
  <si>
    <t>including:                                                                                                     buyers and customers</t>
  </si>
  <si>
    <t>notes receivable</t>
  </si>
  <si>
    <t>other receivables</t>
  </si>
  <si>
    <t>including:                                                                                buyers and customers</t>
  </si>
  <si>
    <t xml:space="preserve">notes receivable </t>
  </si>
  <si>
    <t>Short-term financial investments</t>
  </si>
  <si>
    <t>Cash</t>
  </si>
  <si>
    <t>other current assets</t>
  </si>
  <si>
    <t>Total for section II</t>
  </si>
  <si>
    <t>BALANCE (sum of lines 190+290)</t>
  </si>
  <si>
    <t>LIABILITY</t>
  </si>
  <si>
    <t>III. CAPITAL AND RESERVES                                                       Charter capital</t>
  </si>
  <si>
    <t>Additional capital</t>
  </si>
  <si>
    <t>Reserves</t>
  </si>
  <si>
    <t>Buyout from shareholders</t>
  </si>
  <si>
    <t>Retained profit of past years</t>
  </si>
  <si>
    <t>Retained profit (loss) of reported period</t>
  </si>
  <si>
    <t xml:space="preserve">TOTAL for section III </t>
  </si>
  <si>
    <t>IV. LONG_TERM LIABILITIES                                                  Loans and credits</t>
  </si>
  <si>
    <t>including:                                                                                                        bank credits to be repaid in over 12 months 
from the reporting date</t>
  </si>
  <si>
    <t>loans to be repaid  in over 12 months 
from the reporting date</t>
  </si>
  <si>
    <t>postponed tax liabilities</t>
  </si>
  <si>
    <t>Other long-term liabilities</t>
  </si>
  <si>
    <t>TOTAL for section IV</t>
  </si>
  <si>
    <t>V. SHORT-TERM LIABILITIES                           
 Loans and credits</t>
  </si>
  <si>
    <t>including:                                                                                                          Bank credits to be repaid in over 12 months 
from the reporting date</t>
  </si>
  <si>
    <t>Loans to be repaid  in over 12 months 
from the reporting date</t>
  </si>
  <si>
    <t xml:space="preserve">Accounts payable </t>
  </si>
  <si>
    <t xml:space="preserve">including:                                                                                                        suppliers and contractors </t>
  </si>
  <si>
    <t>notes payable</t>
  </si>
  <si>
    <t>wages to employeers</t>
  </si>
  <si>
    <t>debts to state non-budget funds</t>
  </si>
  <si>
    <t>Debt to budget</t>
  </si>
  <si>
    <t>other payables</t>
  </si>
  <si>
    <t>Overdue income payments to shareholders (founders)</t>
  </si>
  <si>
    <t xml:space="preserve">Defered income </t>
  </si>
  <si>
    <t>Reserves for future expenses and payments</t>
  </si>
  <si>
    <t>Other short-term liabilities</t>
  </si>
  <si>
    <t xml:space="preserve">TOTAL for section V </t>
  </si>
  <si>
    <t>BALANCE (sum of lines 490+590+690)</t>
  </si>
  <si>
    <t>Description</t>
  </si>
  <si>
    <t>Leased fixed assets</t>
  </si>
  <si>
    <t>including leasing</t>
  </si>
  <si>
    <t>Goods and other tangibles in custody</t>
  </si>
  <si>
    <t xml:space="preserve">Goods accepted on commission </t>
  </si>
  <si>
    <t xml:space="preserve">Debt of insolvent debtors written off as losses </t>
  </si>
  <si>
    <t xml:space="preserve">Security of liabilities and payments received  </t>
  </si>
  <si>
    <t xml:space="preserve">Security of liabilities and payments given </t>
  </si>
  <si>
    <t>Deterioration of housing facilities</t>
  </si>
  <si>
    <t>Deterioration of external buildings and other similar facilities</t>
  </si>
  <si>
    <t>Net assets</t>
  </si>
  <si>
    <r>
      <t>Chief Accountant</t>
    </r>
    <r>
      <rPr>
        <sz val="10"/>
        <rFont val="Arial Cyr"/>
        <family val="2"/>
      </rPr>
      <t>________  _______________</t>
    </r>
  </si>
  <si>
    <t>T.V.Rusinova</t>
  </si>
  <si>
    <t xml:space="preserve">                                  (signaturee)                </t>
  </si>
  <si>
    <t xml:space="preserve">                                            (signatureь)</t>
  </si>
  <si>
    <t>PROFIT AND LOSS  STATEMENT</t>
  </si>
  <si>
    <t xml:space="preserve">Form № 02 to OKUD  </t>
  </si>
  <si>
    <t>0710002</t>
  </si>
  <si>
    <t xml:space="preserve"> Date (year, month) </t>
  </si>
  <si>
    <t>toOKDP</t>
  </si>
  <si>
    <t>Tax payer's identification number</t>
  </si>
  <si>
    <t xml:space="preserve">to OKOP/OKFS  </t>
  </si>
  <si>
    <t>Kind of activity</t>
  </si>
  <si>
    <t xml:space="preserve">toOKOP/OKFS </t>
  </si>
  <si>
    <t>legal- organizational form / property form</t>
  </si>
  <si>
    <t>ths RUR</t>
  </si>
  <si>
    <t>Line 
code</t>
  </si>
  <si>
    <t>For the reported period</t>
  </si>
  <si>
    <t>For the reported period of last year</t>
  </si>
  <si>
    <t xml:space="preserve">I. Profits and Losses from usual activity                                                                                                             Net revenue from sales (with the exeption of VAT,
excises and other mandatory payments)
</t>
  </si>
  <si>
    <t>010</t>
  </si>
  <si>
    <t xml:space="preserve">including: communication service                                                   </t>
  </si>
  <si>
    <t>011</t>
  </si>
  <si>
    <t>Cost price of goods, service sold</t>
  </si>
  <si>
    <t>020</t>
  </si>
  <si>
    <t xml:space="preserve">including: communication service                                                                                                                                 </t>
  </si>
  <si>
    <t>021</t>
  </si>
  <si>
    <t>Gross profit</t>
  </si>
  <si>
    <t>050</t>
  </si>
  <si>
    <t>II. Operating profit and losses                           Interest income</t>
  </si>
  <si>
    <t>060</t>
  </si>
  <si>
    <t>Interest expensses</t>
  </si>
  <si>
    <t>070</t>
  </si>
  <si>
    <t>Income from participation in other enterprises</t>
  </si>
  <si>
    <t>080</t>
  </si>
  <si>
    <t>Other operating income</t>
  </si>
  <si>
    <t>090</t>
  </si>
  <si>
    <t>Other operating expenses</t>
  </si>
  <si>
    <t>III. Non-sales profit and losses                                           Non-sales income</t>
  </si>
  <si>
    <t>Non-sales expenses</t>
  </si>
  <si>
    <t>Profit (loss) before taxication  (lines 050+060-070+080+090-100+120-130)</t>
  </si>
  <si>
    <t>140</t>
  </si>
  <si>
    <t xml:space="preserve">Income tax charges (lines 151+152-153) </t>
  </si>
  <si>
    <t xml:space="preserve">Deferred tax liabilities  </t>
  </si>
  <si>
    <t>151</t>
  </si>
  <si>
    <t>Deferred tax assets</t>
  </si>
  <si>
    <t>152</t>
  </si>
  <si>
    <t>Profit tax to payment in reported period</t>
  </si>
  <si>
    <t>153</t>
  </si>
  <si>
    <t>Profit (loss) from activities</t>
  </si>
  <si>
    <t>IV. Extraordinary profits and losses  
Extraordinary profits</t>
  </si>
  <si>
    <t>170</t>
  </si>
  <si>
    <t>Emergency losses</t>
  </si>
  <si>
    <t>Net profit (retained profit (loss) of the reported period)  (lines 160+170-180)</t>
  </si>
  <si>
    <t xml:space="preserve">REFERENCE DATA
Conditional  income tax charge (benefit) 
</t>
  </si>
  <si>
    <t xml:space="preserve">Fixed tax liabilities </t>
  </si>
  <si>
    <t>Fixed tax assets</t>
  </si>
  <si>
    <t>в рублях</t>
  </si>
  <si>
    <t xml:space="preserve">     </t>
  </si>
  <si>
    <t>Base  income (loss) per share</t>
  </si>
  <si>
    <t>X</t>
  </si>
  <si>
    <t>Deluted income (loss) per share</t>
  </si>
  <si>
    <t>profit</t>
  </si>
  <si>
    <t>loss</t>
  </si>
  <si>
    <t>1,d,e</t>
  </si>
  <si>
    <t>Fines, penalties, forfeits acknowledged or according to judgments on award of damages</t>
  </si>
  <si>
    <t>Profit (loss) of past years</t>
  </si>
  <si>
    <t>Damages caused by non-execution or improper execution of obligations</t>
  </si>
  <si>
    <t>Exchange rate differences when operating with foreign currency</t>
  </si>
  <si>
    <t>Cost reduction of inventories  at the end of the reported period</t>
  </si>
  <si>
    <t xml:space="preserve">Writing off accounts receivable and accounts payable with expired limitation period </t>
  </si>
  <si>
    <t>for the  31.03.2005</t>
  </si>
  <si>
    <t>FOR THE 1st QUARTER 2005</t>
  </si>
  <si>
    <t>General Director  _____________  G.A. Romskiy_______</t>
  </si>
  <si>
    <r>
      <t xml:space="preserve">                     </t>
    </r>
    <r>
      <rPr>
        <b/>
        <sz val="12"/>
        <rFont val="Arial Cyr"/>
        <family val="2"/>
      </rPr>
      <t xml:space="preserve">  Explanatory of some profits (loss)</t>
    </r>
  </si>
  <si>
    <t>"____"______________year.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</si>
</sst>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\(#,##0\);[Blue]\-#,##0"/>
    <numFmt numFmtId="192" formatCode="0.00_ ;[Red]\-0.00\ "/>
    <numFmt numFmtId="193" formatCode="0000"/>
    <numFmt numFmtId="194" formatCode="000"/>
    <numFmt numFmtId="195" formatCode="0.0000_ ;[Red]\-0.0000\ "/>
    <numFmt numFmtId="196" formatCode="0.0000;[Red]\(0.0000\)\ "/>
    <numFmt numFmtId="197" formatCode="0.000000_ ;[Red]\-0.000000\ "/>
    <numFmt numFmtId="198" formatCode="0.00000_ ;[Red]\-0.00000\ "/>
    <numFmt numFmtId="199" formatCode="0;[Blue]\-0"/>
    <numFmt numFmtId="200" formatCode="0.00000000_ ;[Red]\-0.00000000\ "/>
    <numFmt numFmtId="201" formatCode="#,##0.00000_ ;[Red]\-#,##0.00000\ "/>
    <numFmt numFmtId="202" formatCode="#,##0.0000"/>
    <numFmt numFmtId="203" formatCode="0.0;[Red]\(0.0\)"/>
    <numFmt numFmtId="204" formatCode="_-* #,##0.000_р_._-;\-* #,##0.000_р_._-;_-* &quot;-&quot;??_р_._-;_-@_-"/>
    <numFmt numFmtId="205" formatCode="_-* #,##0.0_р_._-;\-* #,##0.0_р_._-;_-* &quot;-&quot;??_р_._-;_-@_-"/>
    <numFmt numFmtId="206" formatCode="_-* #,##0_р_._-;\-* #,##0_р_._-;_-* &quot;-&quot;??_р_._-;_-@_-"/>
    <numFmt numFmtId="207" formatCode="#,##0.000"/>
    <numFmt numFmtId="208" formatCode="#,##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name val="Courier New Cyr"/>
      <family val="3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0"/>
      <name val="Times New Roman"/>
      <family val="1"/>
    </font>
    <font>
      <b/>
      <sz val="9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1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wrapText="1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left" shrinkToFit="1"/>
      <protection/>
    </xf>
    <xf numFmtId="49" fontId="5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0" xfId="0" applyFont="1" applyAlignment="1" applyProtection="1">
      <alignment horizontal="right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left" shrinkToFit="1"/>
      <protection/>
    </xf>
    <xf numFmtId="0" fontId="0" fillId="0" borderId="0" xfId="0" applyFont="1" applyAlignment="1" applyProtection="1">
      <alignment horizontal="right" shrinkToFit="1"/>
      <protection/>
    </xf>
    <xf numFmtId="49" fontId="0" fillId="0" borderId="6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horizontal="left" shrinkToFit="1"/>
      <protection/>
    </xf>
    <xf numFmtId="0" fontId="1" fillId="0" borderId="0" xfId="0" applyNumberFormat="1" applyFont="1" applyAlignment="1" applyProtection="1">
      <alignment horizontal="left" shrinkToFit="1"/>
      <protection/>
    </xf>
    <xf numFmtId="49" fontId="0" fillId="0" borderId="7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 shrinkToFi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horizontal="right"/>
      <protection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0" fillId="0" borderId="0" xfId="0" applyNumberFormat="1" applyAlignment="1" applyProtection="1">
      <alignment/>
      <protection/>
    </xf>
    <xf numFmtId="49" fontId="4" fillId="0" borderId="0" xfId="0" applyNumberFormat="1" applyFont="1" applyAlignment="1" applyProtection="1">
      <alignment horizontal="left" shrinkToFit="1"/>
      <protection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left" wrapText="1" shrinkToFit="1"/>
      <protection locked="0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Border="1" applyAlignment="1" applyProtection="1">
      <alignment horizontal="center"/>
      <protection/>
    </xf>
    <xf numFmtId="1" fontId="1" fillId="0" borderId="13" xfId="0" applyNumberFormat="1" applyFont="1" applyBorder="1" applyAlignment="1" applyProtection="1">
      <alignment horizontal="center"/>
      <protection/>
    </xf>
    <xf numFmtId="1" fontId="1" fillId="0" borderId="14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wrapText="1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Continuous"/>
    </xf>
    <xf numFmtId="1" fontId="1" fillId="0" borderId="20" xfId="0" applyNumberFormat="1" applyFont="1" applyBorder="1" applyAlignment="1">
      <alignment horizontal="centerContinuous"/>
    </xf>
    <xf numFmtId="1" fontId="6" fillId="0" borderId="0" xfId="0" applyNumberFormat="1" applyFont="1" applyAlignment="1">
      <alignment/>
    </xf>
    <xf numFmtId="1" fontId="1" fillId="0" borderId="21" xfId="0" applyNumberFormat="1" applyFont="1" applyBorder="1" applyAlignment="1" applyProtection="1">
      <alignment horizontal="center" vertical="center" wrapText="1"/>
      <protection/>
    </xf>
    <xf numFmtId="1" fontId="1" fillId="0" borderId="22" xfId="0" applyNumberFormat="1" applyFont="1" applyBorder="1" applyAlignment="1" applyProtection="1">
      <alignment horizontal="center"/>
      <protection/>
    </xf>
    <xf numFmtId="1" fontId="1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Continuous"/>
    </xf>
    <xf numFmtId="1" fontId="1" fillId="0" borderId="25" xfId="0" applyNumberFormat="1" applyFont="1" applyBorder="1" applyAlignment="1">
      <alignment horizontal="centerContinuous"/>
    </xf>
    <xf numFmtId="1" fontId="0" fillId="0" borderId="10" xfId="0" applyNumberFormat="1" applyFont="1" applyBorder="1" applyAlignment="1" applyProtection="1">
      <alignment horizontal="centerContinuous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 horizontal="right"/>
      <protection/>
    </xf>
    <xf numFmtId="1" fontId="1" fillId="0" borderId="13" xfId="0" applyNumberFormat="1" applyFont="1" applyFill="1" applyBorder="1" applyAlignment="1" applyProtection="1">
      <alignment horizontal="center"/>
      <protection/>
    </xf>
    <xf numFmtId="1" fontId="0" fillId="0" borderId="23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 applyProtection="1">
      <alignment horizontal="center" wrapText="1"/>
      <protection/>
    </xf>
    <xf numFmtId="1" fontId="1" fillId="0" borderId="14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ont="1" applyBorder="1" applyAlignment="1" applyProtection="1">
      <alignment wrapText="1"/>
      <protection/>
    </xf>
    <xf numFmtId="1" fontId="0" fillId="0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0" fillId="0" borderId="29" xfId="0" applyNumberFormat="1" applyFont="1" applyBorder="1" applyAlignment="1" applyProtection="1">
      <alignment wrapText="1"/>
      <protection/>
    </xf>
    <xf numFmtId="1" fontId="0" fillId="0" borderId="19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wrapText="1"/>
      <protection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1" fillId="0" borderId="30" xfId="0" applyNumberFormat="1" applyFont="1" applyBorder="1" applyAlignment="1" applyProtection="1">
      <alignment horizontal="center"/>
      <protection/>
    </xf>
    <xf numFmtId="1" fontId="0" fillId="0" borderId="31" xfId="0" applyNumberFormat="1" applyFont="1" applyBorder="1" applyAlignment="1" applyProtection="1">
      <alignment wrapText="1"/>
      <protection/>
    </xf>
    <xf numFmtId="1" fontId="0" fillId="0" borderId="25" xfId="0" applyNumberFormat="1" applyFont="1" applyBorder="1" applyAlignment="1">
      <alignment horizontal="center"/>
    </xf>
    <xf numFmtId="1" fontId="4" fillId="0" borderId="0" xfId="0" applyNumberFormat="1" applyFont="1" applyAlignment="1" applyProtection="1">
      <alignment shrinkToFit="1"/>
      <protection/>
    </xf>
    <xf numFmtId="1" fontId="7" fillId="0" borderId="0" xfId="0" applyNumberFormat="1" applyFont="1" applyAlignment="1" applyProtection="1">
      <alignment/>
      <protection locked="0"/>
    </xf>
    <xf numFmtId="1" fontId="0" fillId="0" borderId="0" xfId="0" applyNumberFormat="1" applyAlignment="1">
      <alignment horizontal="left" shrinkToFit="1"/>
    </xf>
    <xf numFmtId="1" fontId="0" fillId="0" borderId="0" xfId="0" applyNumberFormat="1" applyAlignment="1" applyProtection="1">
      <alignment horizontal="left" wrapText="1" shrinkToFit="1"/>
      <protection locked="0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0" fontId="0" fillId="0" borderId="3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10" fillId="0" borderId="2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right" shrinkToFit="1"/>
      <protection/>
    </xf>
    <xf numFmtId="3" fontId="0" fillId="0" borderId="6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Border="1" applyAlignment="1" applyProtection="1">
      <alignment horizontal="right" shrinkToFit="1"/>
      <protection/>
    </xf>
    <xf numFmtId="3" fontId="1" fillId="0" borderId="4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Alignment="1" applyProtection="1">
      <alignment horizontal="left"/>
      <protection locked="0"/>
    </xf>
    <xf numFmtId="3" fontId="1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3" fontId="0" fillId="0" borderId="4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Alignment="1">
      <alignment wrapText="1"/>
    </xf>
    <xf numFmtId="3" fontId="10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left" wrapText="1"/>
      <protection locked="0"/>
    </xf>
    <xf numFmtId="3" fontId="1" fillId="0" borderId="0" xfId="0" applyNumberFormat="1" applyFont="1" applyAlignment="1" applyProtection="1">
      <alignment horizontal="left" shrinkToFi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Alignment="1" applyProtection="1">
      <alignment horizontal="right"/>
      <protection/>
    </xf>
    <xf numFmtId="3" fontId="11" fillId="0" borderId="0" xfId="0" applyNumberFormat="1" applyFont="1" applyAlignment="1">
      <alignment/>
    </xf>
    <xf numFmtId="3" fontId="0" fillId="0" borderId="0" xfId="0" applyNumberFormat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center"/>
      <protection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 applyProtection="1">
      <alignment horizontal="center" wrapText="1"/>
      <protection/>
    </xf>
    <xf numFmtId="3" fontId="0" fillId="0" borderId="0" xfId="0" applyNumberFormat="1" applyFill="1" applyBorder="1" applyAlignment="1">
      <alignment/>
    </xf>
    <xf numFmtId="3" fontId="1" fillId="0" borderId="3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/>
    </xf>
    <xf numFmtId="3" fontId="12" fillId="0" borderId="34" xfId="0" applyNumberFormat="1" applyFont="1" applyBorder="1" applyAlignment="1">
      <alignment horizontal="left" wrapText="1"/>
    </xf>
    <xf numFmtId="3" fontId="0" fillId="0" borderId="34" xfId="0" applyNumberFormat="1" applyBorder="1" applyAlignment="1">
      <alignment horizontal="center"/>
    </xf>
    <xf numFmtId="3" fontId="0" fillId="0" borderId="0" xfId="0" applyNumberFormat="1" applyFill="1" applyBorder="1" applyAlignment="1" applyProtection="1">
      <alignment horizontal="right"/>
      <protection/>
    </xf>
    <xf numFmtId="3" fontId="1" fillId="0" borderId="34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Continuous"/>
    </xf>
    <xf numFmtId="3" fontId="0" fillId="0" borderId="34" xfId="0" applyNumberForma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33" xfId="0" applyNumberFormat="1" applyBorder="1" applyAlignment="1" applyProtection="1">
      <alignment horizontal="center" wrapText="1"/>
      <protection/>
    </xf>
    <xf numFmtId="3" fontId="1" fillId="0" borderId="16" xfId="0" applyNumberFormat="1" applyFont="1" applyBorder="1" applyAlignment="1" applyProtection="1">
      <alignment horizontal="center" wrapText="1"/>
      <protection/>
    </xf>
    <xf numFmtId="3" fontId="1" fillId="0" borderId="30" xfId="0" applyNumberFormat="1" applyFont="1" applyBorder="1" applyAlignment="1" applyProtection="1">
      <alignment horizontal="center"/>
      <protection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90" fontId="7" fillId="0" borderId="34" xfId="0" applyNumberFormat="1" applyFont="1" applyFill="1" applyBorder="1" applyAlignment="1" applyProtection="1">
      <alignment horizontal="center"/>
      <protection/>
    </xf>
    <xf numFmtId="3" fontId="0" fillId="0" borderId="33" xfId="0" applyNumberFormat="1" applyBorder="1" applyAlignment="1" applyProtection="1">
      <alignment horizontal="center"/>
      <protection/>
    </xf>
    <xf numFmtId="3" fontId="0" fillId="0" borderId="13" xfId="0" applyNumberFormat="1" applyBorder="1" applyAlignment="1">
      <alignment horizontal="center"/>
    </xf>
    <xf numFmtId="3" fontId="7" fillId="0" borderId="34" xfId="0" applyNumberFormat="1" applyFont="1" applyFill="1" applyBorder="1" applyAlignment="1" applyProtection="1">
      <alignment wrapText="1"/>
      <protection/>
    </xf>
    <xf numFmtId="3" fontId="0" fillId="0" borderId="34" xfId="0" applyNumberFormat="1" applyFont="1" applyBorder="1" applyAlignment="1" applyProtection="1">
      <alignment horizontal="center"/>
      <protection/>
    </xf>
    <xf numFmtId="3" fontId="7" fillId="0" borderId="35" xfId="0" applyNumberFormat="1" applyFont="1" applyFill="1" applyBorder="1" applyAlignment="1" applyProtection="1">
      <alignment horizontal="center"/>
      <protection/>
    </xf>
    <xf numFmtId="3" fontId="7" fillId="0" borderId="9" xfId="0" applyNumberFormat="1" applyFont="1" applyFill="1" applyBorder="1" applyAlignment="1" applyProtection="1">
      <alignment horizontal="center"/>
      <protection/>
    </xf>
    <xf numFmtId="3" fontId="0" fillId="0" borderId="33" xfId="0" applyNumberFormat="1" applyFill="1" applyBorder="1" applyAlignment="1" applyProtection="1">
      <alignment horizontal="right"/>
      <protection/>
    </xf>
    <xf numFmtId="3" fontId="4" fillId="0" borderId="5" xfId="0" applyNumberFormat="1" applyFont="1" applyBorder="1" applyAlignment="1" applyProtection="1">
      <alignment/>
      <protection/>
    </xf>
    <xf numFmtId="3" fontId="4" fillId="0" borderId="36" xfId="0" applyNumberFormat="1" applyFont="1" applyBorder="1" applyAlignment="1" applyProtection="1">
      <alignment/>
      <protection/>
    </xf>
    <xf numFmtId="3" fontId="7" fillId="0" borderId="37" xfId="0" applyNumberFormat="1" applyFont="1" applyFill="1" applyBorder="1" applyAlignment="1" applyProtection="1">
      <alignment horizontal="center"/>
      <protection/>
    </xf>
    <xf numFmtId="3" fontId="7" fillId="0" borderId="22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wrapText="1"/>
    </xf>
    <xf numFmtId="3" fontId="13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centerContinuous"/>
    </xf>
    <xf numFmtId="3" fontId="1" fillId="0" borderId="23" xfId="0" applyNumberFormat="1" applyFont="1" applyBorder="1" applyAlignment="1" applyProtection="1">
      <alignment horizontal="center" vertical="center" wrapText="1"/>
      <protection/>
    </xf>
    <xf numFmtId="3" fontId="1" fillId="0" borderId="38" xfId="0" applyNumberFormat="1" applyFont="1" applyBorder="1" applyAlignment="1" applyProtection="1">
      <alignment horizontal="center" vertical="center" wrapText="1"/>
      <protection/>
    </xf>
    <xf numFmtId="3" fontId="1" fillId="0" borderId="14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 applyProtection="1">
      <alignment horizontal="center" wrapText="1"/>
      <protection/>
    </xf>
    <xf numFmtId="3" fontId="12" fillId="0" borderId="13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7" fillId="0" borderId="16" xfId="0" applyNumberFormat="1" applyFont="1" applyBorder="1" applyAlignment="1" applyProtection="1">
      <alignment wrapText="1"/>
      <protection/>
    </xf>
    <xf numFmtId="3" fontId="1" fillId="0" borderId="0" xfId="0" applyNumberFormat="1" applyFont="1" applyBorder="1" applyAlignment="1" applyProtection="1">
      <alignment wrapText="1"/>
      <protection/>
    </xf>
    <xf numFmtId="3" fontId="0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horizontal="left"/>
      <protection locked="0"/>
    </xf>
    <xf numFmtId="190" fontId="7" fillId="0" borderId="8" xfId="0" applyNumberFormat="1" applyFont="1" applyFill="1" applyBorder="1" applyAlignment="1" applyProtection="1">
      <alignment horizontal="right"/>
      <protection locked="0"/>
    </xf>
    <xf numFmtId="190" fontId="7" fillId="0" borderId="9" xfId="0" applyNumberFormat="1" applyFont="1" applyFill="1" applyBorder="1" applyAlignment="1" applyProtection="1">
      <alignment horizontal="right"/>
      <protection locked="0"/>
    </xf>
    <xf numFmtId="190" fontId="7" fillId="0" borderId="34" xfId="0" applyNumberFormat="1" applyFont="1" applyFill="1" applyBorder="1" applyAlignment="1" applyProtection="1">
      <alignment horizontal="right"/>
      <protection locked="0"/>
    </xf>
    <xf numFmtId="190" fontId="7" fillId="0" borderId="39" xfId="0" applyNumberFormat="1" applyFont="1" applyFill="1" applyBorder="1" applyAlignment="1" applyProtection="1">
      <alignment horizontal="right"/>
      <protection locked="0"/>
    </xf>
    <xf numFmtId="190" fontId="7" fillId="0" borderId="34" xfId="0" applyNumberFormat="1" applyFont="1" applyBorder="1" applyAlignment="1" applyProtection="1">
      <alignment horizontal="right"/>
      <protection locked="0"/>
    </xf>
    <xf numFmtId="190" fontId="7" fillId="0" borderId="39" xfId="0" applyNumberFormat="1" applyFont="1" applyBorder="1" applyAlignment="1" applyProtection="1">
      <alignment horizontal="right"/>
      <protection locked="0"/>
    </xf>
    <xf numFmtId="190" fontId="7" fillId="0" borderId="34" xfId="0" applyNumberFormat="1" applyFont="1" applyFill="1" applyBorder="1" applyAlignment="1" applyProtection="1">
      <alignment horizontal="right"/>
      <protection/>
    </xf>
    <xf numFmtId="190" fontId="7" fillId="0" borderId="39" xfId="0" applyNumberFormat="1" applyFont="1" applyFill="1" applyBorder="1" applyAlignment="1" applyProtection="1">
      <alignment horizontal="right"/>
      <protection/>
    </xf>
    <xf numFmtId="190" fontId="7" fillId="0" borderId="13" xfId="0" applyNumberFormat="1" applyFont="1" applyBorder="1" applyAlignment="1" applyProtection="1">
      <alignment horizontal="right"/>
      <protection locked="0"/>
    </xf>
    <xf numFmtId="190" fontId="7" fillId="0" borderId="22" xfId="0" applyNumberFormat="1" applyFont="1" applyBorder="1" applyAlignment="1" applyProtection="1">
      <alignment horizontal="right"/>
      <protection locked="0"/>
    </xf>
    <xf numFmtId="190" fontId="7" fillId="0" borderId="40" xfId="0" applyNumberFormat="1" applyFont="1" applyFill="1" applyBorder="1" applyAlignment="1" applyProtection="1">
      <alignment horizontal="right"/>
      <protection/>
    </xf>
    <xf numFmtId="190" fontId="7" fillId="0" borderId="41" xfId="0" applyNumberFormat="1" applyFont="1" applyFill="1" applyBorder="1" applyAlignment="1" applyProtection="1">
      <alignment horizontal="right"/>
      <protection/>
    </xf>
    <xf numFmtId="190" fontId="7" fillId="0" borderId="8" xfId="0" applyNumberFormat="1" applyFont="1" applyFill="1" applyBorder="1" applyAlignment="1" applyProtection="1">
      <alignment horizontal="right"/>
      <protection/>
    </xf>
    <xf numFmtId="190" fontId="7" fillId="0" borderId="9" xfId="0" applyNumberFormat="1" applyFont="1" applyFill="1" applyBorder="1" applyAlignment="1" applyProtection="1">
      <alignment horizontal="right"/>
      <protection/>
    </xf>
    <xf numFmtId="190" fontId="7" fillId="0" borderId="42" xfId="0" applyNumberFormat="1" applyFont="1" applyBorder="1" applyAlignment="1" applyProtection="1">
      <alignment horizontal="right"/>
      <protection locked="0"/>
    </xf>
    <xf numFmtId="190" fontId="7" fillId="0" borderId="22" xfId="0" applyNumberFormat="1" applyFont="1" applyFill="1" applyBorder="1" applyAlignment="1" applyProtection="1">
      <alignment horizontal="right"/>
      <protection locked="0"/>
    </xf>
    <xf numFmtId="191" fontId="7" fillId="0" borderId="34" xfId="0" applyNumberFormat="1" applyFont="1" applyFill="1" applyBorder="1" applyAlignment="1" applyProtection="1">
      <alignment horizontal="right"/>
      <protection locked="0"/>
    </xf>
    <xf numFmtId="191" fontId="7" fillId="0" borderId="43" xfId="0" applyNumberFormat="1" applyFont="1" applyFill="1" applyBorder="1" applyAlignment="1" applyProtection="1">
      <alignment horizontal="right"/>
      <protection locked="0"/>
    </xf>
    <xf numFmtId="190" fontId="7" fillId="0" borderId="44" xfId="0" applyNumberFormat="1" applyFont="1" applyFill="1" applyBorder="1" applyAlignment="1" applyProtection="1">
      <alignment horizontal="right"/>
      <protection/>
    </xf>
    <xf numFmtId="190" fontId="7" fillId="0" borderId="45" xfId="0" applyNumberFormat="1" applyFont="1" applyFill="1" applyBorder="1" applyAlignment="1" applyProtection="1">
      <alignment horizontal="right"/>
      <protection/>
    </xf>
    <xf numFmtId="190" fontId="7" fillId="0" borderId="46" xfId="0" applyNumberFormat="1" applyFont="1" applyFill="1" applyBorder="1" applyAlignment="1" applyProtection="1">
      <alignment horizontal="right"/>
      <protection locked="0"/>
    </xf>
    <xf numFmtId="190" fontId="7" fillId="0" borderId="47" xfId="0" applyNumberFormat="1" applyFont="1" applyFill="1" applyBorder="1" applyAlignment="1" applyProtection="1">
      <alignment horizontal="right"/>
      <protection locked="0"/>
    </xf>
    <xf numFmtId="190" fontId="7" fillId="0" borderId="14" xfId="0" applyNumberFormat="1" applyFont="1" applyFill="1" applyBorder="1" applyAlignment="1" applyProtection="1">
      <alignment horizontal="right"/>
      <protection locked="0"/>
    </xf>
    <xf numFmtId="190" fontId="7" fillId="0" borderId="15" xfId="0" applyNumberFormat="1" applyFont="1" applyFill="1" applyBorder="1" applyAlignment="1" applyProtection="1">
      <alignment horizontal="right"/>
      <protection locked="0"/>
    </xf>
    <xf numFmtId="190" fontId="7" fillId="0" borderId="42" xfId="0" applyNumberFormat="1" applyFont="1" applyFill="1" applyBorder="1" applyAlignment="1" applyProtection="1">
      <alignment horizontal="right"/>
      <protection/>
    </xf>
    <xf numFmtId="190" fontId="7" fillId="0" borderId="48" xfId="0" applyNumberFormat="1" applyFont="1" applyFill="1" applyBorder="1" applyAlignment="1" applyProtection="1">
      <alignment horizontal="right"/>
      <protection/>
    </xf>
    <xf numFmtId="190" fontId="7" fillId="0" borderId="13" xfId="0" applyNumberFormat="1" applyFont="1" applyFill="1" applyBorder="1" applyAlignment="1" applyProtection="1">
      <alignment horizontal="right"/>
      <protection locked="0"/>
    </xf>
    <xf numFmtId="190" fontId="4" fillId="0" borderId="8" xfId="0" applyNumberFormat="1" applyFont="1" applyFill="1" applyBorder="1" applyAlignment="1" applyProtection="1">
      <alignment horizontal="right"/>
      <protection locked="0"/>
    </xf>
    <xf numFmtId="190" fontId="4" fillId="0" borderId="9" xfId="0" applyNumberFormat="1" applyFont="1" applyFill="1" applyBorder="1" applyAlignment="1" applyProtection="1">
      <alignment horizontal="right"/>
      <protection locked="0"/>
    </xf>
    <xf numFmtId="190" fontId="4" fillId="0" borderId="34" xfId="0" applyNumberFormat="1" applyFont="1" applyFill="1" applyBorder="1" applyAlignment="1" applyProtection="1">
      <alignment horizontal="right"/>
      <protection locked="0"/>
    </xf>
    <xf numFmtId="190" fontId="4" fillId="0" borderId="39" xfId="0" applyNumberFormat="1" applyFont="1" applyFill="1" applyBorder="1" applyAlignment="1" applyProtection="1">
      <alignment horizontal="right"/>
      <protection locked="0"/>
    </xf>
    <xf numFmtId="191" fontId="4" fillId="0" borderId="34" xfId="0" applyNumberFormat="1" applyFont="1" applyFill="1" applyBorder="1" applyAlignment="1" applyProtection="1">
      <alignment horizontal="right"/>
      <protection locked="0"/>
    </xf>
    <xf numFmtId="191" fontId="4" fillId="0" borderId="39" xfId="0" applyNumberFormat="1" applyFont="1" applyFill="1" applyBorder="1" applyAlignment="1" applyProtection="1">
      <alignment horizontal="right"/>
      <protection locked="0"/>
    </xf>
    <xf numFmtId="190" fontId="4" fillId="0" borderId="34" xfId="0" applyNumberFormat="1" applyFont="1" applyFill="1" applyBorder="1" applyAlignment="1" applyProtection="1">
      <alignment horizontal="right"/>
      <protection/>
    </xf>
    <xf numFmtId="190" fontId="4" fillId="0" borderId="39" xfId="0" applyNumberFormat="1" applyFont="1" applyFill="1" applyBorder="1" applyAlignment="1" applyProtection="1">
      <alignment horizontal="right"/>
      <protection/>
    </xf>
    <xf numFmtId="190" fontId="4" fillId="0" borderId="43" xfId="0" applyNumberFormat="1" applyFont="1" applyFill="1" applyBorder="1" applyAlignment="1" applyProtection="1">
      <alignment horizontal="right"/>
      <protection/>
    </xf>
    <xf numFmtId="191" fontId="4" fillId="0" borderId="44" xfId="0" applyNumberFormat="1" applyFont="1" applyFill="1" applyBorder="1" applyAlignment="1" applyProtection="1">
      <alignment horizontal="right"/>
      <protection locked="0"/>
    </xf>
    <xf numFmtId="190" fontId="4" fillId="0" borderId="13" xfId="0" applyNumberFormat="1" applyFont="1" applyFill="1" applyBorder="1" applyAlignment="1" applyProtection="1">
      <alignment horizontal="right"/>
      <protection/>
    </xf>
    <xf numFmtId="190" fontId="4" fillId="0" borderId="22" xfId="0" applyNumberFormat="1" applyFont="1" applyFill="1" applyBorder="1" applyAlignment="1" applyProtection="1">
      <alignment horizontal="right"/>
      <protection/>
    </xf>
    <xf numFmtId="190" fontId="4" fillId="0" borderId="44" xfId="0" applyNumberFormat="1" applyFont="1" applyFill="1" applyBorder="1" applyAlignment="1" applyProtection="1">
      <alignment horizontal="right"/>
      <protection locked="0"/>
    </xf>
    <xf numFmtId="190" fontId="4" fillId="0" borderId="45" xfId="0" applyNumberFormat="1" applyFont="1" applyFill="1" applyBorder="1" applyAlignment="1" applyProtection="1">
      <alignment horizontal="right"/>
      <protection locked="0"/>
    </xf>
    <xf numFmtId="191" fontId="4" fillId="0" borderId="14" xfId="0" applyNumberFormat="1" applyFont="1" applyFill="1" applyBorder="1" applyAlignment="1" applyProtection="1">
      <alignment horizontal="right"/>
      <protection locked="0"/>
    </xf>
    <xf numFmtId="191" fontId="4" fillId="0" borderId="15" xfId="0" applyNumberFormat="1" applyFont="1" applyFill="1" applyBorder="1" applyAlignment="1" applyProtection="1">
      <alignment horizontal="right"/>
      <protection locked="0"/>
    </xf>
    <xf numFmtId="191" fontId="4" fillId="0" borderId="45" xfId="0" applyNumberFormat="1" applyFont="1" applyFill="1" applyBorder="1" applyAlignment="1" applyProtection="1">
      <alignment horizontal="right"/>
      <protection locked="0"/>
    </xf>
    <xf numFmtId="190" fontId="4" fillId="0" borderId="13" xfId="0" applyNumberFormat="1" applyFont="1" applyFill="1" applyBorder="1" applyAlignment="1" applyProtection="1">
      <alignment horizontal="right"/>
      <protection locked="0"/>
    </xf>
    <xf numFmtId="190" fontId="4" fillId="0" borderId="22" xfId="0" applyNumberFormat="1" applyFont="1" applyFill="1" applyBorder="1" applyAlignment="1" applyProtection="1">
      <alignment horizontal="right"/>
      <protection locked="0"/>
    </xf>
    <xf numFmtId="191" fontId="7" fillId="0" borderId="8" xfId="0" applyNumberFormat="1" applyFont="1" applyFill="1" applyBorder="1" applyAlignment="1" applyProtection="1">
      <alignment horizontal="right"/>
      <protection locked="0"/>
    </xf>
    <xf numFmtId="191" fontId="7" fillId="0" borderId="9" xfId="0" applyNumberFormat="1" applyFont="1" applyFill="1" applyBorder="1" applyAlignment="1" applyProtection="1">
      <alignment horizontal="right"/>
      <protection locked="0"/>
    </xf>
    <xf numFmtId="191" fontId="7" fillId="0" borderId="44" xfId="0" applyNumberFormat="1" applyFont="1" applyFill="1" applyBorder="1" applyAlignment="1" applyProtection="1">
      <alignment horizontal="right"/>
      <protection locked="0"/>
    </xf>
    <xf numFmtId="191" fontId="7" fillId="0" borderId="45" xfId="0" applyNumberFormat="1" applyFont="1" applyFill="1" applyBorder="1" applyAlignment="1" applyProtection="1">
      <alignment horizontal="right"/>
      <protection locked="0"/>
    </xf>
    <xf numFmtId="191" fontId="7" fillId="0" borderId="13" xfId="0" applyNumberFormat="1" applyFont="1" applyFill="1" applyBorder="1" applyAlignment="1" applyProtection="1">
      <alignment horizontal="right"/>
      <protection locked="0"/>
    </xf>
    <xf numFmtId="191" fontId="7" fillId="0" borderId="22" xfId="0" applyNumberFormat="1" applyFont="1" applyFill="1" applyBorder="1" applyAlignment="1" applyProtection="1">
      <alignment horizontal="right"/>
      <protection locked="0"/>
    </xf>
    <xf numFmtId="3" fontId="1" fillId="0" borderId="47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49" fontId="1" fillId="0" borderId="0" xfId="0" applyNumberFormat="1" applyFont="1" applyAlignment="1" applyProtection="1">
      <alignment horizontal="left" wrapText="1"/>
      <protection/>
    </xf>
    <xf numFmtId="3" fontId="1" fillId="0" borderId="0" xfId="0" applyNumberFormat="1" applyFont="1" applyAlignment="1" applyProtection="1">
      <alignment horizontal="left"/>
      <protection locked="0"/>
    </xf>
    <xf numFmtId="3" fontId="1" fillId="0" borderId="49" xfId="0" applyNumberFormat="1" applyFon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Alignment="1" applyProtection="1">
      <alignment horizontal="left" wrapText="1"/>
      <protection/>
    </xf>
    <xf numFmtId="3" fontId="1" fillId="0" borderId="0" xfId="0" applyNumberFormat="1" applyFont="1" applyFill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</sheetNames>
    <definedNames>
      <definedName name="F01_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9" width="10.875" style="0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10"/>
      <c r="B5" s="10" t="s">
        <v>11</v>
      </c>
      <c r="C5" s="10" t="s">
        <v>11</v>
      </c>
      <c r="D5" s="10" t="s">
        <v>11</v>
      </c>
      <c r="E5" s="10" t="s">
        <v>11</v>
      </c>
      <c r="F5" s="10" t="s">
        <v>12</v>
      </c>
      <c r="G5" s="10" t="s">
        <v>12</v>
      </c>
      <c r="H5" s="10" t="s">
        <v>13</v>
      </c>
      <c r="I5" s="10" t="s">
        <v>13</v>
      </c>
    </row>
    <row r="6" spans="1:9" ht="12.75">
      <c r="A6" s="10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4</v>
      </c>
      <c r="I6" s="10" t="s">
        <v>5</v>
      </c>
    </row>
    <row r="7" spans="1:9" ht="12.75">
      <c r="A7" s="10"/>
      <c r="B7" s="10">
        <v>1</v>
      </c>
      <c r="C7" s="10">
        <v>1</v>
      </c>
      <c r="D7" s="10">
        <v>19</v>
      </c>
      <c r="E7" s="10">
        <v>5</v>
      </c>
      <c r="F7" s="10">
        <v>20</v>
      </c>
      <c r="G7" s="10">
        <v>31</v>
      </c>
      <c r="H7" s="10">
        <v>6</v>
      </c>
      <c r="I7" s="10">
        <v>7</v>
      </c>
    </row>
    <row r="8" spans="1:9" ht="12.75">
      <c r="A8" s="10"/>
      <c r="B8" s="10">
        <v>1</v>
      </c>
      <c r="C8" s="10">
        <v>2</v>
      </c>
      <c r="D8" s="10">
        <v>34</v>
      </c>
      <c r="E8" s="10">
        <v>5</v>
      </c>
      <c r="F8" s="10">
        <v>35</v>
      </c>
      <c r="G8" s="10">
        <v>55</v>
      </c>
      <c r="H8" s="10">
        <v>6</v>
      </c>
      <c r="I8" s="10">
        <v>7</v>
      </c>
    </row>
    <row r="9" spans="1:9" ht="12.75">
      <c r="A9" s="10"/>
      <c r="B9" s="10">
        <v>1</v>
      </c>
      <c r="C9" s="10">
        <v>3</v>
      </c>
      <c r="D9" s="10">
        <v>58</v>
      </c>
      <c r="E9" s="10">
        <v>5</v>
      </c>
      <c r="F9" s="10">
        <v>59</v>
      </c>
      <c r="G9" s="10">
        <v>87</v>
      </c>
      <c r="H9" s="10">
        <v>6</v>
      </c>
      <c r="I9" s="10">
        <v>7</v>
      </c>
    </row>
    <row r="10" spans="1:9" ht="12.75">
      <c r="A10" s="10"/>
      <c r="B10" s="10">
        <v>1</v>
      </c>
      <c r="C10" s="10">
        <v>4</v>
      </c>
      <c r="D10" s="10">
        <v>90</v>
      </c>
      <c r="E10" s="10">
        <v>5</v>
      </c>
      <c r="F10" s="10">
        <v>91</v>
      </c>
      <c r="G10" s="10">
        <v>100</v>
      </c>
      <c r="H10" s="10">
        <v>6</v>
      </c>
      <c r="I10" s="10">
        <v>7</v>
      </c>
    </row>
    <row r="11" spans="1:9" ht="12.75">
      <c r="A11" s="10"/>
      <c r="B11" s="10">
        <v>1</v>
      </c>
      <c r="C11" s="10">
        <v>5</v>
      </c>
      <c r="D11" s="10">
        <v>103</v>
      </c>
      <c r="E11" s="10">
        <v>5</v>
      </c>
      <c r="F11" s="10">
        <v>104</v>
      </c>
      <c r="G11" s="10">
        <v>104</v>
      </c>
      <c r="H11" s="10">
        <v>6</v>
      </c>
      <c r="I11" s="10">
        <v>7</v>
      </c>
    </row>
    <row r="12" spans="1:9" ht="12.7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2.7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111"/>
  <sheetViews>
    <sheetView showZeros="0" tabSelected="1" zoomScaleSheetLayoutView="100" workbookViewId="0" topLeftCell="B1">
      <selection activeCell="B112" sqref="B112"/>
    </sheetView>
  </sheetViews>
  <sheetFormatPr defaultColWidth="9.00390625" defaultRowHeight="12.75"/>
  <cols>
    <col min="1" max="1" width="6.875" style="43" hidden="1" customWidth="1"/>
    <col min="2" max="2" width="40.75390625" style="43" customWidth="1"/>
    <col min="3" max="3" width="16.25390625" style="43" customWidth="1"/>
    <col min="4" max="4" width="18.00390625" style="43" customWidth="1"/>
    <col min="5" max="5" width="16.875" style="43" customWidth="1"/>
    <col min="6" max="16384" width="9.125" style="43" customWidth="1"/>
  </cols>
  <sheetData>
    <row r="1" spans="2:7" ht="16.5" thickBot="1">
      <c r="B1" s="15" t="s">
        <v>17</v>
      </c>
      <c r="C1" s="16"/>
      <c r="D1" s="16"/>
      <c r="E1"/>
      <c r="F1" s="17"/>
      <c r="G1" s="18" t="s">
        <v>18</v>
      </c>
    </row>
    <row r="2" spans="2:7" s="44" customFormat="1" ht="12.75">
      <c r="B2" s="1"/>
      <c r="C2" s="1"/>
      <c r="D2" s="2"/>
      <c r="E2"/>
      <c r="F2" s="19" t="s">
        <v>19</v>
      </c>
      <c r="G2" s="20" t="s">
        <v>9</v>
      </c>
    </row>
    <row r="3" spans="2:7" s="44" customFormat="1" ht="15.75">
      <c r="B3" s="3"/>
      <c r="C3" s="247" t="s">
        <v>183</v>
      </c>
      <c r="D3" s="247"/>
      <c r="E3" s="21"/>
      <c r="F3" s="22" t="s">
        <v>20</v>
      </c>
      <c r="G3" s="23"/>
    </row>
    <row r="4" spans="2:7" s="44" customFormat="1" ht="25.5" customHeight="1">
      <c r="B4" s="24" t="s">
        <v>21</v>
      </c>
      <c r="C4" s="25"/>
      <c r="D4" s="26"/>
      <c r="E4" s="26"/>
      <c r="F4" s="22"/>
      <c r="G4" s="27"/>
    </row>
    <row r="5" spans="1:7" s="44" customFormat="1" ht="21.75" customHeight="1">
      <c r="A5" s="43"/>
      <c r="B5" s="28" t="s">
        <v>22</v>
      </c>
      <c r="C5" s="248" t="s">
        <v>23</v>
      </c>
      <c r="D5" s="248"/>
      <c r="E5" s="248"/>
      <c r="F5" s="29" t="s">
        <v>24</v>
      </c>
      <c r="G5" s="8"/>
    </row>
    <row r="6" spans="2:7" s="44" customFormat="1" ht="18.75" customHeight="1">
      <c r="B6" s="11" t="s">
        <v>25</v>
      </c>
      <c r="C6" s="11"/>
      <c r="D6" s="14"/>
      <c r="E6" s="26"/>
      <c r="F6" s="19" t="s">
        <v>26</v>
      </c>
      <c r="G6" s="9"/>
    </row>
    <row r="7" spans="1:7" s="44" customFormat="1" ht="24" customHeight="1">
      <c r="A7" s="48"/>
      <c r="B7" s="4" t="s">
        <v>27</v>
      </c>
      <c r="C7" s="13"/>
      <c r="D7" s="13"/>
      <c r="E7" s="13"/>
      <c r="F7" s="19" t="s">
        <v>28</v>
      </c>
      <c r="G7" s="9"/>
    </row>
    <row r="8" spans="1:7" s="44" customFormat="1" ht="40.5" customHeight="1">
      <c r="A8" s="47"/>
      <c r="B8" s="11" t="s">
        <v>29</v>
      </c>
      <c r="C8" s="11"/>
      <c r="D8" s="30"/>
      <c r="E8" s="30"/>
      <c r="F8" s="19" t="s">
        <v>30</v>
      </c>
      <c r="G8" s="8"/>
    </row>
    <row r="9" spans="1:7" s="44" customFormat="1" ht="33" customHeight="1" thickBot="1">
      <c r="A9" s="49"/>
      <c r="B9" s="4" t="s">
        <v>31</v>
      </c>
      <c r="C9" s="14" t="s">
        <v>32</v>
      </c>
      <c r="D9" s="26"/>
      <c r="E9" s="31"/>
      <c r="F9" s="32" t="s">
        <v>33</v>
      </c>
      <c r="G9" s="5" t="s">
        <v>6</v>
      </c>
    </row>
    <row r="10" spans="2:7" s="44" customFormat="1" ht="27.75" customHeight="1" thickBot="1">
      <c r="B10" s="33" t="s">
        <v>34</v>
      </c>
      <c r="C10" s="34"/>
      <c r="D10" s="34"/>
      <c r="E10" s="34"/>
      <c r="F10" s="35"/>
      <c r="G10" s="36"/>
    </row>
    <row r="11" spans="2:7" s="44" customFormat="1" ht="30.75" customHeight="1">
      <c r="B11" s="1"/>
      <c r="C11" s="1"/>
      <c r="D11"/>
      <c r="E11"/>
      <c r="F11" s="19" t="s">
        <v>35</v>
      </c>
      <c r="G11" s="6"/>
    </row>
    <row r="12" spans="2:7" s="44" customFormat="1" ht="27" customHeight="1" thickBot="1">
      <c r="B12" s="1"/>
      <c r="C12" s="1"/>
      <c r="D12"/>
      <c r="E12"/>
      <c r="F12" s="19" t="s">
        <v>36</v>
      </c>
      <c r="G12" s="7"/>
    </row>
    <row r="13" spans="2:4" s="44" customFormat="1" ht="12.75">
      <c r="B13" s="51"/>
      <c r="C13" s="53"/>
      <c r="D13" s="54"/>
    </row>
    <row r="14" spans="1:4" s="44" customFormat="1" ht="12.75" customHeight="1" thickBot="1">
      <c r="A14" s="44" t="s">
        <v>7</v>
      </c>
      <c r="B14" s="55"/>
      <c r="C14" s="56"/>
      <c r="D14" s="55"/>
    </row>
    <row r="15" spans="2:5" s="47" customFormat="1" ht="40.5" customHeight="1">
      <c r="B15" s="57" t="s">
        <v>37</v>
      </c>
      <c r="C15" s="37" t="s">
        <v>38</v>
      </c>
      <c r="D15" s="37" t="s">
        <v>39</v>
      </c>
      <c r="E15" s="38" t="s">
        <v>40</v>
      </c>
    </row>
    <row r="16" spans="1:5" s="47" customFormat="1" ht="16.5" customHeight="1" thickBot="1">
      <c r="A16" s="47" t="s">
        <v>16</v>
      </c>
      <c r="B16" s="58">
        <v>1</v>
      </c>
      <c r="C16" s="59" t="s">
        <v>15</v>
      </c>
      <c r="D16" s="60">
        <v>3</v>
      </c>
      <c r="E16" s="61">
        <v>4</v>
      </c>
    </row>
    <row r="17" spans="1:5" s="47" customFormat="1" ht="33" customHeight="1">
      <c r="A17" s="47" t="s">
        <v>10</v>
      </c>
      <c r="B17" s="62" t="s">
        <v>41</v>
      </c>
      <c r="C17" s="63">
        <v>110</v>
      </c>
      <c r="D17" s="193">
        <v>947</v>
      </c>
      <c r="E17" s="194">
        <v>853</v>
      </c>
    </row>
    <row r="18" spans="1:5" s="44" customFormat="1" ht="18" customHeight="1">
      <c r="A18" s="47" t="s">
        <v>10</v>
      </c>
      <c r="B18" s="62" t="s">
        <v>42</v>
      </c>
      <c r="C18" s="64">
        <v>120</v>
      </c>
      <c r="D18" s="195">
        <v>29727079</v>
      </c>
      <c r="E18" s="196">
        <v>29820370</v>
      </c>
    </row>
    <row r="19" spans="1:5" s="44" customFormat="1" ht="17.25" customHeight="1">
      <c r="A19" s="47" t="s">
        <v>10</v>
      </c>
      <c r="B19" s="62" t="s">
        <v>43</v>
      </c>
      <c r="C19" s="65">
        <v>130</v>
      </c>
      <c r="D19" s="197">
        <v>5583480</v>
      </c>
      <c r="E19" s="198">
        <v>5574874</v>
      </c>
    </row>
    <row r="20" spans="1:5" s="44" customFormat="1" ht="28.5" customHeight="1">
      <c r="A20" s="47" t="s">
        <v>10</v>
      </c>
      <c r="B20" s="62" t="s">
        <v>44</v>
      </c>
      <c r="C20" s="64">
        <v>135</v>
      </c>
      <c r="D20" s="195">
        <v>0</v>
      </c>
      <c r="E20" s="196">
        <v>0</v>
      </c>
    </row>
    <row r="21" spans="1:5" s="44" customFormat="1" ht="16.5" customHeight="1">
      <c r="A21" s="47" t="s">
        <v>10</v>
      </c>
      <c r="B21" s="62" t="s">
        <v>45</v>
      </c>
      <c r="C21" s="66">
        <v>140</v>
      </c>
      <c r="D21" s="199">
        <f>(D22+D23+D24+D25)</f>
        <v>561727</v>
      </c>
      <c r="E21" s="200">
        <f>(E22+E23+E24+E25)</f>
        <v>580561</v>
      </c>
    </row>
    <row r="22" spans="1:5" s="44" customFormat="1" ht="27.75" customHeight="1">
      <c r="A22" s="47" t="s">
        <v>10</v>
      </c>
      <c r="B22" s="62" t="s">
        <v>46</v>
      </c>
      <c r="C22" s="65">
        <v>141</v>
      </c>
      <c r="D22" s="197">
        <v>463369</v>
      </c>
      <c r="E22" s="198">
        <v>482503</v>
      </c>
    </row>
    <row r="23" spans="1:5" s="44" customFormat="1" ht="19.5" customHeight="1">
      <c r="A23" s="47" t="s">
        <v>10</v>
      </c>
      <c r="B23" s="62" t="s">
        <v>47</v>
      </c>
      <c r="C23" s="65">
        <v>142</v>
      </c>
      <c r="D23" s="197">
        <v>28807</v>
      </c>
      <c r="E23" s="198">
        <v>28807</v>
      </c>
    </row>
    <row r="24" spans="1:5" s="44" customFormat="1" ht="21.75" customHeight="1">
      <c r="A24" s="47" t="s">
        <v>10</v>
      </c>
      <c r="B24" s="62" t="s">
        <v>48</v>
      </c>
      <c r="C24" s="65">
        <v>143</v>
      </c>
      <c r="D24" s="197">
        <v>3372</v>
      </c>
      <c r="E24" s="198">
        <v>3372</v>
      </c>
    </row>
    <row r="25" spans="1:5" s="44" customFormat="1" ht="18.75" customHeight="1">
      <c r="A25" s="47" t="s">
        <v>10</v>
      </c>
      <c r="B25" s="62" t="s">
        <v>49</v>
      </c>
      <c r="C25" s="65">
        <v>144</v>
      </c>
      <c r="D25" s="197">
        <v>66179</v>
      </c>
      <c r="E25" s="198">
        <v>65879</v>
      </c>
    </row>
    <row r="26" spans="1:5" s="44" customFormat="1" ht="20.25" customHeight="1">
      <c r="A26" s="47" t="s">
        <v>10</v>
      </c>
      <c r="B26" s="62" t="s">
        <v>50</v>
      </c>
      <c r="C26" s="65">
        <v>145</v>
      </c>
      <c r="D26" s="197">
        <v>180195</v>
      </c>
      <c r="E26" s="198">
        <v>182704</v>
      </c>
    </row>
    <row r="27" spans="1:5" s="44" customFormat="1" ht="18.75" customHeight="1" thickBot="1">
      <c r="A27" s="47" t="s">
        <v>10</v>
      </c>
      <c r="B27" s="62" t="s">
        <v>51</v>
      </c>
      <c r="C27" s="67">
        <v>150</v>
      </c>
      <c r="D27" s="201">
        <v>1673234</v>
      </c>
      <c r="E27" s="202">
        <v>1514985</v>
      </c>
    </row>
    <row r="28" spans="1:5" s="44" customFormat="1" ht="26.25" customHeight="1" thickBot="1">
      <c r="A28" s="47" t="s">
        <v>10</v>
      </c>
      <c r="B28" s="62" t="s">
        <v>52</v>
      </c>
      <c r="C28" s="68">
        <v>190</v>
      </c>
      <c r="D28" s="203">
        <f>(D17+D18+D19+D20+D21+D26+D27)</f>
        <v>37726662</v>
      </c>
      <c r="E28" s="204">
        <f>(E17+E18+E19+E20+E21+E26+E27)</f>
        <v>37674347</v>
      </c>
    </row>
    <row r="29" spans="1:4" s="44" customFormat="1" ht="14.25" thickBot="1">
      <c r="A29" s="47"/>
      <c r="B29" s="62">
        <v>0</v>
      </c>
      <c r="C29" s="69"/>
      <c r="D29" s="69"/>
    </row>
    <row r="30" spans="1:5" s="44" customFormat="1" ht="41.25" customHeight="1">
      <c r="A30" s="47"/>
      <c r="B30" s="62" t="s">
        <v>37</v>
      </c>
      <c r="C30" s="37" t="s">
        <v>38</v>
      </c>
      <c r="D30" s="37" t="s">
        <v>39</v>
      </c>
      <c r="E30" s="38" t="s">
        <v>40</v>
      </c>
    </row>
    <row r="31" spans="1:5" s="44" customFormat="1" ht="18.75" customHeight="1" thickBot="1">
      <c r="A31" s="47" t="s">
        <v>16</v>
      </c>
      <c r="B31" s="62">
        <v>1</v>
      </c>
      <c r="C31" s="59" t="s">
        <v>15</v>
      </c>
      <c r="D31" s="59">
        <v>3</v>
      </c>
      <c r="E31" s="71">
        <v>4</v>
      </c>
    </row>
    <row r="32" spans="1:5" s="44" customFormat="1" ht="33" customHeight="1">
      <c r="A32" s="44" t="s">
        <v>10</v>
      </c>
      <c r="B32" s="62" t="s">
        <v>53</v>
      </c>
      <c r="C32" s="72">
        <v>210</v>
      </c>
      <c r="D32" s="205">
        <f>(D33+D34+D35+D36+D37+D38)</f>
        <v>1226059</v>
      </c>
      <c r="E32" s="206">
        <f>(E33+E34+E35+E36+E37+E38)</f>
        <v>1187521</v>
      </c>
    </row>
    <row r="33" spans="1:5" s="44" customFormat="1" ht="42" customHeight="1">
      <c r="A33" s="44" t="s">
        <v>10</v>
      </c>
      <c r="B33" s="62" t="s">
        <v>54</v>
      </c>
      <c r="C33" s="73">
        <v>211</v>
      </c>
      <c r="D33" s="197">
        <v>901149</v>
      </c>
      <c r="E33" s="198">
        <v>865107</v>
      </c>
    </row>
    <row r="34" spans="1:5" s="44" customFormat="1" ht="27" customHeight="1">
      <c r="A34" s="44" t="s">
        <v>10</v>
      </c>
      <c r="B34" s="62" t="s">
        <v>55</v>
      </c>
      <c r="C34" s="73">
        <v>213</v>
      </c>
      <c r="D34" s="197">
        <v>73</v>
      </c>
      <c r="E34" s="198">
        <v>621</v>
      </c>
    </row>
    <row r="35" spans="1:5" s="44" customFormat="1" ht="18.75" customHeight="1">
      <c r="A35" s="44" t="s">
        <v>10</v>
      </c>
      <c r="B35" s="62" t="s">
        <v>56</v>
      </c>
      <c r="C35" s="73">
        <v>214</v>
      </c>
      <c r="D35" s="197">
        <v>23691</v>
      </c>
      <c r="E35" s="198">
        <v>19132</v>
      </c>
    </row>
    <row r="36" spans="1:5" s="44" customFormat="1" ht="17.25" customHeight="1">
      <c r="A36" s="44" t="s">
        <v>10</v>
      </c>
      <c r="B36" s="62" t="s">
        <v>57</v>
      </c>
      <c r="C36" s="73">
        <v>215</v>
      </c>
      <c r="D36" s="197">
        <v>0</v>
      </c>
      <c r="E36" s="198">
        <v>0</v>
      </c>
    </row>
    <row r="37" spans="1:5" s="44" customFormat="1" ht="16.5" customHeight="1">
      <c r="A37" s="44" t="s">
        <v>10</v>
      </c>
      <c r="B37" s="62" t="s">
        <v>58</v>
      </c>
      <c r="C37" s="73">
        <v>216</v>
      </c>
      <c r="D37" s="197">
        <v>301145</v>
      </c>
      <c r="E37" s="198">
        <v>302660</v>
      </c>
    </row>
    <row r="38" spans="1:5" s="44" customFormat="1" ht="18" customHeight="1">
      <c r="A38" s="44" t="s">
        <v>10</v>
      </c>
      <c r="B38" s="62" t="s">
        <v>59</v>
      </c>
      <c r="C38" s="73">
        <v>217</v>
      </c>
      <c r="D38" s="197">
        <v>1</v>
      </c>
      <c r="E38" s="198">
        <v>1</v>
      </c>
    </row>
    <row r="39" spans="1:5" s="44" customFormat="1" ht="31.5" customHeight="1">
      <c r="A39" s="44" t="s">
        <v>10</v>
      </c>
      <c r="B39" s="62" t="s">
        <v>60</v>
      </c>
      <c r="C39" s="73">
        <v>220</v>
      </c>
      <c r="D39" s="197">
        <v>2502153</v>
      </c>
      <c r="E39" s="198">
        <v>2347869</v>
      </c>
    </row>
    <row r="40" spans="1:5" s="44" customFormat="1" ht="43.5" customHeight="1">
      <c r="A40" s="44" t="s">
        <v>10</v>
      </c>
      <c r="B40" s="62" t="s">
        <v>61</v>
      </c>
      <c r="C40" s="74">
        <v>230</v>
      </c>
      <c r="D40" s="199">
        <f>(D41+D42+D43)</f>
        <v>34449</v>
      </c>
      <c r="E40" s="200">
        <f>(E41+E42+E43)</f>
        <v>27088</v>
      </c>
    </row>
    <row r="41" spans="1:5" s="44" customFormat="1" ht="24" customHeight="1">
      <c r="A41" s="44" t="s">
        <v>10</v>
      </c>
      <c r="B41" s="62" t="s">
        <v>62</v>
      </c>
      <c r="C41" s="75">
        <v>231</v>
      </c>
      <c r="D41" s="197">
        <v>0</v>
      </c>
      <c r="E41" s="198">
        <v>0</v>
      </c>
    </row>
    <row r="42" spans="1:5" s="44" customFormat="1" ht="15.75" customHeight="1">
      <c r="A42" s="44" t="s">
        <v>10</v>
      </c>
      <c r="B42" s="62" t="s">
        <v>63</v>
      </c>
      <c r="C42" s="73">
        <v>232</v>
      </c>
      <c r="D42" s="197">
        <v>15802</v>
      </c>
      <c r="E42" s="198">
        <v>5821</v>
      </c>
    </row>
    <row r="43" spans="1:5" s="44" customFormat="1" ht="15.75" customHeight="1">
      <c r="A43" s="44" t="s">
        <v>10</v>
      </c>
      <c r="B43" s="62" t="s">
        <v>64</v>
      </c>
      <c r="C43" s="73">
        <v>233</v>
      </c>
      <c r="D43" s="197">
        <v>18647</v>
      </c>
      <c r="E43" s="198">
        <v>21267</v>
      </c>
    </row>
    <row r="44" spans="1:5" s="44" customFormat="1" ht="42" customHeight="1">
      <c r="A44" s="44" t="s">
        <v>10</v>
      </c>
      <c r="B44" s="62" t="s">
        <v>61</v>
      </c>
      <c r="C44" s="74">
        <v>240</v>
      </c>
      <c r="D44" s="199">
        <f>(D45+D46+D47)</f>
        <v>1392285</v>
      </c>
      <c r="E44" s="200">
        <f>(E45+E46+E47)</f>
        <v>1318166</v>
      </c>
    </row>
    <row r="45" spans="1:5" s="44" customFormat="1" ht="26.25" customHeight="1">
      <c r="A45" s="44" t="s">
        <v>10</v>
      </c>
      <c r="B45" s="62" t="s">
        <v>65</v>
      </c>
      <c r="C45" s="73">
        <v>241</v>
      </c>
      <c r="D45" s="197">
        <v>1054668</v>
      </c>
      <c r="E45" s="198">
        <v>981275</v>
      </c>
    </row>
    <row r="46" spans="1:5" s="44" customFormat="1" ht="18.75" customHeight="1">
      <c r="A46" s="44" t="s">
        <v>10</v>
      </c>
      <c r="B46" s="62" t="s">
        <v>66</v>
      </c>
      <c r="C46" s="73">
        <v>242</v>
      </c>
      <c r="D46" s="195">
        <v>149490</v>
      </c>
      <c r="E46" s="196">
        <v>189289</v>
      </c>
    </row>
    <row r="47" spans="1:5" s="44" customFormat="1" ht="17.25" customHeight="1">
      <c r="A47" s="44" t="s">
        <v>10</v>
      </c>
      <c r="B47" s="62" t="s">
        <v>64</v>
      </c>
      <c r="C47" s="73">
        <v>243</v>
      </c>
      <c r="D47" s="195">
        <v>188127</v>
      </c>
      <c r="E47" s="196">
        <v>147602</v>
      </c>
    </row>
    <row r="48" spans="1:5" s="44" customFormat="1" ht="18" customHeight="1">
      <c r="A48" s="44" t="s">
        <v>10</v>
      </c>
      <c r="B48" s="62" t="s">
        <v>67</v>
      </c>
      <c r="C48" s="73">
        <v>250</v>
      </c>
      <c r="D48" s="195">
        <v>59973</v>
      </c>
      <c r="E48" s="196">
        <v>59973</v>
      </c>
    </row>
    <row r="49" spans="1:5" s="44" customFormat="1" ht="19.5" customHeight="1">
      <c r="A49" s="44" t="s">
        <v>10</v>
      </c>
      <c r="B49" s="62" t="s">
        <v>68</v>
      </c>
      <c r="C49" s="75">
        <v>260</v>
      </c>
      <c r="D49" s="195">
        <v>398560</v>
      </c>
      <c r="E49" s="196">
        <v>428959</v>
      </c>
    </row>
    <row r="50" spans="1:5" s="44" customFormat="1" ht="20.25" customHeight="1" thickBot="1">
      <c r="A50" s="44" t="s">
        <v>10</v>
      </c>
      <c r="B50" s="62" t="s">
        <v>69</v>
      </c>
      <c r="C50" s="75">
        <v>270</v>
      </c>
      <c r="D50" s="207">
        <v>653</v>
      </c>
      <c r="E50" s="208">
        <v>718</v>
      </c>
    </row>
    <row r="51" spans="1:5" s="44" customFormat="1" ht="18.75" customHeight="1" thickBot="1">
      <c r="A51" s="44" t="s">
        <v>10</v>
      </c>
      <c r="B51" s="62" t="s">
        <v>70</v>
      </c>
      <c r="C51" s="76">
        <v>290</v>
      </c>
      <c r="D51" s="203">
        <f>(D32+D39+D40+D44+D48+D49+D50)</f>
        <v>5614132</v>
      </c>
      <c r="E51" s="204">
        <f>(E32+E39+E40+E44+E48+E49+E50)</f>
        <v>5370294</v>
      </c>
    </row>
    <row r="52" spans="1:5" s="44" customFormat="1" ht="18.75" customHeight="1" thickBot="1">
      <c r="A52" s="44" t="s">
        <v>10</v>
      </c>
      <c r="B52" s="62" t="s">
        <v>71</v>
      </c>
      <c r="C52" s="76">
        <v>300</v>
      </c>
      <c r="D52" s="203">
        <f>(D28+D51)</f>
        <v>43340794</v>
      </c>
      <c r="E52" s="204">
        <f>(E28+E51)</f>
        <v>43044641</v>
      </c>
    </row>
    <row r="53" spans="1:5" s="44" customFormat="1" ht="13.5" thickBot="1">
      <c r="A53" s="51"/>
      <c r="B53" s="62">
        <v>0</v>
      </c>
      <c r="C53" s="77"/>
      <c r="D53" s="78"/>
      <c r="E53" s="79"/>
    </row>
    <row r="54" spans="1:5" s="44" customFormat="1" ht="38.25" customHeight="1">
      <c r="A54" s="47"/>
      <c r="B54" s="62" t="s">
        <v>72</v>
      </c>
      <c r="C54" s="37" t="s">
        <v>38</v>
      </c>
      <c r="D54" s="37" t="s">
        <v>39</v>
      </c>
      <c r="E54" s="38" t="s">
        <v>40</v>
      </c>
    </row>
    <row r="55" spans="1:5" s="44" customFormat="1" ht="18" customHeight="1" thickBot="1">
      <c r="A55" s="47" t="s">
        <v>16</v>
      </c>
      <c r="B55" s="62">
        <v>1</v>
      </c>
      <c r="C55" s="59" t="s">
        <v>15</v>
      </c>
      <c r="D55" s="80">
        <v>3</v>
      </c>
      <c r="E55" s="71">
        <v>4</v>
      </c>
    </row>
    <row r="56" spans="1:5" s="44" customFormat="1" ht="29.25" customHeight="1">
      <c r="A56" s="47" t="s">
        <v>10</v>
      </c>
      <c r="B56" s="62" t="s">
        <v>73</v>
      </c>
      <c r="C56" s="81">
        <v>410</v>
      </c>
      <c r="D56" s="193">
        <v>1297779</v>
      </c>
      <c r="E56" s="194">
        <v>1297779</v>
      </c>
    </row>
    <row r="57" spans="1:5" s="44" customFormat="1" ht="16.5" customHeight="1">
      <c r="A57" s="47" t="s">
        <v>10</v>
      </c>
      <c r="B57" s="62" t="s">
        <v>74</v>
      </c>
      <c r="C57" s="73">
        <v>420</v>
      </c>
      <c r="D57" s="195">
        <v>5639535</v>
      </c>
      <c r="E57" s="196">
        <v>5629201</v>
      </c>
    </row>
    <row r="58" spans="1:5" s="44" customFormat="1" ht="12.75" customHeight="1">
      <c r="A58" s="47" t="s">
        <v>10</v>
      </c>
      <c r="B58" s="62" t="s">
        <v>75</v>
      </c>
      <c r="C58" s="73">
        <v>430</v>
      </c>
      <c r="D58" s="195">
        <v>64889</v>
      </c>
      <c r="E58" s="196">
        <v>64889</v>
      </c>
    </row>
    <row r="59" spans="1:5" s="44" customFormat="1" ht="29.25" customHeight="1">
      <c r="A59" s="47" t="s">
        <v>10</v>
      </c>
      <c r="B59" s="62" t="s">
        <v>76</v>
      </c>
      <c r="C59" s="73">
        <v>440</v>
      </c>
      <c r="D59" s="209">
        <v>0</v>
      </c>
      <c r="E59" s="210">
        <v>0</v>
      </c>
    </row>
    <row r="60" spans="1:5" s="44" customFormat="1" ht="27" customHeight="1">
      <c r="A60" s="47" t="s">
        <v>10</v>
      </c>
      <c r="B60" s="62" t="s">
        <v>77</v>
      </c>
      <c r="C60" s="73">
        <v>460</v>
      </c>
      <c r="D60" s="195">
        <v>5205728</v>
      </c>
      <c r="E60" s="196">
        <v>5216062</v>
      </c>
    </row>
    <row r="61" spans="1:5" s="44" customFormat="1" ht="27.75" customHeight="1" thickBot="1">
      <c r="A61" s="47" t="s">
        <v>10</v>
      </c>
      <c r="B61" s="62" t="s">
        <v>78</v>
      </c>
      <c r="C61" s="73">
        <v>470</v>
      </c>
      <c r="D61" s="166" t="s">
        <v>8</v>
      </c>
      <c r="E61" s="196">
        <v>-10713</v>
      </c>
    </row>
    <row r="62" spans="1:5" s="44" customFormat="1" ht="19.5" customHeight="1" thickBot="1">
      <c r="A62" s="47" t="s">
        <v>10</v>
      </c>
      <c r="B62" s="62" t="s">
        <v>79</v>
      </c>
      <c r="C62" s="82">
        <v>490</v>
      </c>
      <c r="D62" s="203">
        <f>(D56+D57+D58-D59+D60)</f>
        <v>12207931</v>
      </c>
      <c r="E62" s="204">
        <f>(E56+E57+E58-E59+E60+E61)</f>
        <v>12197218</v>
      </c>
    </row>
    <row r="63" spans="1:5" s="44" customFormat="1" ht="29.25" customHeight="1">
      <c r="A63" s="47" t="s">
        <v>10</v>
      </c>
      <c r="B63" s="62" t="s">
        <v>80</v>
      </c>
      <c r="C63" s="74">
        <v>510</v>
      </c>
      <c r="D63" s="211">
        <f>(D64+D65)</f>
        <v>11343885</v>
      </c>
      <c r="E63" s="212">
        <f>(E64+E65)</f>
        <v>11490943</v>
      </c>
    </row>
    <row r="64" spans="1:5" s="44" customFormat="1" ht="23.25" customHeight="1">
      <c r="A64" s="47" t="s">
        <v>10</v>
      </c>
      <c r="B64" s="62" t="s">
        <v>81</v>
      </c>
      <c r="C64" s="73">
        <v>511</v>
      </c>
      <c r="D64" s="213">
        <v>6296803</v>
      </c>
      <c r="E64" s="214">
        <v>5841021</v>
      </c>
    </row>
    <row r="65" spans="1:5" s="44" customFormat="1" ht="13.5" customHeight="1">
      <c r="A65" s="47" t="s">
        <v>10</v>
      </c>
      <c r="B65" s="62" t="s">
        <v>82</v>
      </c>
      <c r="C65" s="73">
        <v>512</v>
      </c>
      <c r="D65" s="213">
        <v>5047082</v>
      </c>
      <c r="E65" s="214">
        <v>5649922</v>
      </c>
    </row>
    <row r="66" spans="1:5" s="44" customFormat="1" ht="16.5" customHeight="1">
      <c r="A66" s="47" t="s">
        <v>10</v>
      </c>
      <c r="B66" s="62" t="s">
        <v>83</v>
      </c>
      <c r="C66" s="73">
        <v>515</v>
      </c>
      <c r="D66" s="213">
        <v>493472</v>
      </c>
      <c r="E66" s="214">
        <v>531997</v>
      </c>
    </row>
    <row r="67" spans="1:5" s="44" customFormat="1" ht="17.25" customHeight="1" thickBot="1">
      <c r="A67" s="47" t="s">
        <v>10</v>
      </c>
      <c r="B67" s="62" t="s">
        <v>84</v>
      </c>
      <c r="C67" s="75">
        <v>520</v>
      </c>
      <c r="D67" s="215">
        <v>3769502</v>
      </c>
      <c r="E67" s="216">
        <v>3666672</v>
      </c>
    </row>
    <row r="68" spans="1:5" s="44" customFormat="1" ht="20.25" customHeight="1" thickBot="1">
      <c r="A68" s="47" t="s">
        <v>10</v>
      </c>
      <c r="B68" s="62" t="s">
        <v>85</v>
      </c>
      <c r="C68" s="82">
        <v>590</v>
      </c>
      <c r="D68" s="203">
        <f>(D63+D66+D67)</f>
        <v>15606859</v>
      </c>
      <c r="E68" s="204">
        <f>(E63+E66+E67)</f>
        <v>15689612</v>
      </c>
    </row>
    <row r="69" spans="1:5" s="44" customFormat="1" ht="30.75" customHeight="1">
      <c r="A69" s="47" t="s">
        <v>10</v>
      </c>
      <c r="B69" s="62" t="s">
        <v>86</v>
      </c>
      <c r="C69" s="72">
        <v>610</v>
      </c>
      <c r="D69" s="205">
        <f>(D70+D71)</f>
        <v>8074234</v>
      </c>
      <c r="E69" s="206">
        <f>(E70+E71)</f>
        <v>7940822</v>
      </c>
    </row>
    <row r="70" spans="1:5" s="44" customFormat="1" ht="24" customHeight="1">
      <c r="A70" s="47" t="s">
        <v>10</v>
      </c>
      <c r="B70" s="62" t="s">
        <v>87</v>
      </c>
      <c r="C70" s="73">
        <v>611</v>
      </c>
      <c r="D70" s="195">
        <v>4046301</v>
      </c>
      <c r="E70" s="196">
        <v>4500605</v>
      </c>
    </row>
    <row r="71" spans="1:5" s="44" customFormat="1" ht="15" customHeight="1">
      <c r="A71" s="47" t="s">
        <v>10</v>
      </c>
      <c r="B71" s="62" t="s">
        <v>88</v>
      </c>
      <c r="C71" s="73">
        <v>612</v>
      </c>
      <c r="D71" s="195">
        <v>4027933</v>
      </c>
      <c r="E71" s="196">
        <v>3440217</v>
      </c>
    </row>
    <row r="72" spans="1:5" s="44" customFormat="1" ht="17.25" customHeight="1">
      <c r="A72" s="47" t="s">
        <v>10</v>
      </c>
      <c r="B72" s="62" t="s">
        <v>89</v>
      </c>
      <c r="C72" s="74">
        <v>620</v>
      </c>
      <c r="D72" s="199">
        <f>(D73+D74+D75+D76+D77+D78)</f>
        <v>6748903</v>
      </c>
      <c r="E72" s="200">
        <f>(E73+E74+E75+E76+E77+E78)</f>
        <v>6540597</v>
      </c>
    </row>
    <row r="73" spans="1:5" s="44" customFormat="1" ht="25.5" customHeight="1">
      <c r="A73" s="47" t="s">
        <v>10</v>
      </c>
      <c r="B73" s="62" t="s">
        <v>90</v>
      </c>
      <c r="C73" s="73">
        <v>621</v>
      </c>
      <c r="D73" s="195">
        <v>5366946</v>
      </c>
      <c r="E73" s="196">
        <v>5042469</v>
      </c>
    </row>
    <row r="74" spans="1:5" s="44" customFormat="1" ht="19.5" customHeight="1">
      <c r="A74" s="47" t="s">
        <v>10</v>
      </c>
      <c r="B74" s="62" t="s">
        <v>91</v>
      </c>
      <c r="C74" s="73">
        <v>622</v>
      </c>
      <c r="D74" s="195">
        <v>332228</v>
      </c>
      <c r="E74" s="196">
        <v>278587</v>
      </c>
    </row>
    <row r="75" spans="1:5" s="44" customFormat="1" ht="27" customHeight="1">
      <c r="A75" s="47" t="s">
        <v>10</v>
      </c>
      <c r="B75" s="62" t="s">
        <v>92</v>
      </c>
      <c r="C75" s="73">
        <v>623</v>
      </c>
      <c r="D75" s="195">
        <v>154491</v>
      </c>
      <c r="E75" s="196">
        <v>184653</v>
      </c>
    </row>
    <row r="76" spans="1:5" s="44" customFormat="1" ht="28.5" customHeight="1">
      <c r="A76" s="47" t="s">
        <v>10</v>
      </c>
      <c r="B76" s="62" t="s">
        <v>93</v>
      </c>
      <c r="C76" s="73">
        <v>624</v>
      </c>
      <c r="D76" s="195">
        <v>73355</v>
      </c>
      <c r="E76" s="196">
        <v>61656</v>
      </c>
    </row>
    <row r="77" spans="1:5" s="44" customFormat="1" ht="18.75" customHeight="1">
      <c r="A77" s="47" t="s">
        <v>10</v>
      </c>
      <c r="B77" s="62" t="s">
        <v>94</v>
      </c>
      <c r="C77" s="73">
        <v>625</v>
      </c>
      <c r="D77" s="195">
        <v>317695</v>
      </c>
      <c r="E77" s="196">
        <v>489394</v>
      </c>
    </row>
    <row r="78" spans="1:5" s="44" customFormat="1" ht="17.25" customHeight="1">
      <c r="A78" s="47" t="s">
        <v>10</v>
      </c>
      <c r="B78" s="62" t="s">
        <v>95</v>
      </c>
      <c r="C78" s="73">
        <v>626</v>
      </c>
      <c r="D78" s="195">
        <v>504188</v>
      </c>
      <c r="E78" s="196">
        <v>483838</v>
      </c>
    </row>
    <row r="79" spans="1:5" s="44" customFormat="1" ht="29.25" customHeight="1">
      <c r="A79" s="47" t="s">
        <v>10</v>
      </c>
      <c r="B79" s="62" t="s">
        <v>96</v>
      </c>
      <c r="C79" s="73">
        <v>630</v>
      </c>
      <c r="D79" s="195">
        <v>82775</v>
      </c>
      <c r="E79" s="196">
        <v>57773</v>
      </c>
    </row>
    <row r="80" spans="1:5" s="44" customFormat="1" ht="16.5" customHeight="1">
      <c r="A80" s="47" t="s">
        <v>10</v>
      </c>
      <c r="B80" s="62" t="s">
        <v>97</v>
      </c>
      <c r="C80" s="75">
        <v>640</v>
      </c>
      <c r="D80" s="195">
        <v>334928</v>
      </c>
      <c r="E80" s="196">
        <v>338013</v>
      </c>
    </row>
    <row r="81" spans="1:5" s="44" customFormat="1" ht="15.75" customHeight="1">
      <c r="A81" s="47" t="s">
        <v>10</v>
      </c>
      <c r="B81" s="62" t="s">
        <v>98</v>
      </c>
      <c r="C81" s="75">
        <v>650</v>
      </c>
      <c r="D81" s="195">
        <v>285164</v>
      </c>
      <c r="E81" s="196">
        <v>280606</v>
      </c>
    </row>
    <row r="82" spans="1:5" s="44" customFormat="1" ht="15.75" customHeight="1" thickBot="1">
      <c r="A82" s="47" t="s">
        <v>10</v>
      </c>
      <c r="B82" s="62" t="s">
        <v>99</v>
      </c>
      <c r="C82" s="75">
        <v>660</v>
      </c>
      <c r="D82" s="195">
        <v>0</v>
      </c>
      <c r="E82" s="196">
        <v>0</v>
      </c>
    </row>
    <row r="83" spans="1:5" s="44" customFormat="1" ht="17.25" customHeight="1" thickBot="1">
      <c r="A83" s="47" t="s">
        <v>10</v>
      </c>
      <c r="B83" s="62" t="s">
        <v>100</v>
      </c>
      <c r="C83" s="76">
        <v>690</v>
      </c>
      <c r="D83" s="203">
        <f>(D69+D72+D79+D80+D81+D82)</f>
        <v>15526004</v>
      </c>
      <c r="E83" s="204">
        <f>(E69+E72+E79+E80+E81+E82)</f>
        <v>15157811</v>
      </c>
    </row>
    <row r="84" spans="1:5" s="44" customFormat="1" ht="17.25" customHeight="1" thickBot="1">
      <c r="A84" s="47" t="s">
        <v>10</v>
      </c>
      <c r="B84" s="62" t="s">
        <v>101</v>
      </c>
      <c r="C84" s="83">
        <v>700</v>
      </c>
      <c r="D84" s="217">
        <f>(D62+D68+D83)</f>
        <v>43340794</v>
      </c>
      <c r="E84" s="218">
        <f>(E62+E68+E83)</f>
        <v>43044641</v>
      </c>
    </row>
    <row r="85" spans="1:4" s="44" customFormat="1" ht="32.25" customHeight="1" thickBot="1">
      <c r="A85" s="47"/>
      <c r="B85" s="84"/>
      <c r="C85" s="52"/>
      <c r="D85" s="46"/>
    </row>
    <row r="86" spans="1:5" s="44" customFormat="1" ht="37.5" customHeight="1">
      <c r="A86" s="47"/>
      <c r="B86" s="70" t="s">
        <v>102</v>
      </c>
      <c r="C86" s="37" t="s">
        <v>38</v>
      </c>
      <c r="D86" s="37" t="s">
        <v>39</v>
      </c>
      <c r="E86" s="38" t="s">
        <v>40</v>
      </c>
    </row>
    <row r="87" spans="1:5" s="44" customFormat="1" ht="18.75" customHeight="1" thickBot="1">
      <c r="A87" s="47" t="s">
        <v>16</v>
      </c>
      <c r="B87" s="85">
        <v>1</v>
      </c>
      <c r="C87" s="59" t="s">
        <v>15</v>
      </c>
      <c r="D87" s="86">
        <v>3</v>
      </c>
      <c r="E87" s="61">
        <v>4</v>
      </c>
    </row>
    <row r="88" spans="1:5" s="44" customFormat="1" ht="21" customHeight="1">
      <c r="A88" s="47" t="s">
        <v>10</v>
      </c>
      <c r="B88" s="87" t="s">
        <v>103</v>
      </c>
      <c r="C88" s="88">
        <v>901</v>
      </c>
      <c r="D88" s="193">
        <v>708393</v>
      </c>
      <c r="E88" s="194">
        <v>697549</v>
      </c>
    </row>
    <row r="89" spans="1:5" s="44" customFormat="1" ht="21" customHeight="1">
      <c r="A89" s="47" t="s">
        <v>10</v>
      </c>
      <c r="B89" s="87" t="s">
        <v>104</v>
      </c>
      <c r="C89" s="89">
        <v>911</v>
      </c>
      <c r="D89" s="195">
        <v>77378</v>
      </c>
      <c r="E89" s="196">
        <v>77378</v>
      </c>
    </row>
    <row r="90" spans="1:5" s="44" customFormat="1" ht="31.5" customHeight="1">
      <c r="A90" s="47" t="s">
        <v>10</v>
      </c>
      <c r="B90" s="87" t="s">
        <v>105</v>
      </c>
      <c r="C90" s="89">
        <v>902</v>
      </c>
      <c r="D90" s="195">
        <v>44995</v>
      </c>
      <c r="E90" s="196">
        <v>42012</v>
      </c>
    </row>
    <row r="91" spans="1:5" s="44" customFormat="1" ht="18" customHeight="1">
      <c r="A91" s="47" t="s">
        <v>10</v>
      </c>
      <c r="B91" s="87" t="s">
        <v>106</v>
      </c>
      <c r="C91" s="89">
        <v>903</v>
      </c>
      <c r="D91" s="195">
        <v>23691</v>
      </c>
      <c r="E91" s="196">
        <v>5416</v>
      </c>
    </row>
    <row r="92" spans="1:5" s="44" customFormat="1" ht="31.5" customHeight="1">
      <c r="A92" s="47" t="s">
        <v>10</v>
      </c>
      <c r="B92" s="87" t="s">
        <v>107</v>
      </c>
      <c r="C92" s="89">
        <v>904</v>
      </c>
      <c r="D92" s="195">
        <v>160951</v>
      </c>
      <c r="E92" s="196">
        <v>161433</v>
      </c>
    </row>
    <row r="93" spans="1:5" s="44" customFormat="1" ht="26.25" customHeight="1">
      <c r="A93" s="47" t="s">
        <v>10</v>
      </c>
      <c r="B93" s="87" t="s">
        <v>108</v>
      </c>
      <c r="C93" s="89">
        <v>905</v>
      </c>
      <c r="D93" s="195">
        <v>0</v>
      </c>
      <c r="E93" s="196"/>
    </row>
    <row r="94" spans="1:5" s="44" customFormat="1" ht="30.75" customHeight="1">
      <c r="A94" s="47" t="s">
        <v>10</v>
      </c>
      <c r="B94" s="87" t="s">
        <v>109</v>
      </c>
      <c r="C94" s="89">
        <v>906</v>
      </c>
      <c r="D94" s="195">
        <v>15854001</v>
      </c>
      <c r="E94" s="196">
        <v>16110804</v>
      </c>
    </row>
    <row r="95" spans="1:5" s="44" customFormat="1" ht="15.75" customHeight="1">
      <c r="A95" s="47" t="s">
        <v>10</v>
      </c>
      <c r="B95" s="87" t="s">
        <v>110</v>
      </c>
      <c r="C95" s="89">
        <v>907</v>
      </c>
      <c r="D95" s="195">
        <v>10717</v>
      </c>
      <c r="E95" s="196">
        <v>12298</v>
      </c>
    </row>
    <row r="96" spans="1:5" s="44" customFormat="1" ht="28.5" customHeight="1">
      <c r="A96" s="47" t="s">
        <v>10</v>
      </c>
      <c r="B96" s="87" t="s">
        <v>111</v>
      </c>
      <c r="C96" s="89">
        <v>908</v>
      </c>
      <c r="D96" s="195">
        <v>1493</v>
      </c>
      <c r="E96" s="196">
        <v>0</v>
      </c>
    </row>
    <row r="97" spans="1:5" s="44" customFormat="1" ht="18.75" customHeight="1" thickBot="1">
      <c r="A97" s="47" t="s">
        <v>10</v>
      </c>
      <c r="B97" s="90" t="s">
        <v>14</v>
      </c>
      <c r="C97" s="91">
        <v>909</v>
      </c>
      <c r="D97" s="219">
        <v>64638</v>
      </c>
      <c r="E97" s="208">
        <v>58095</v>
      </c>
    </row>
    <row r="98" spans="1:4" s="44" customFormat="1" ht="22.5" customHeight="1" thickBot="1">
      <c r="A98" s="47"/>
      <c r="B98" s="92"/>
      <c r="C98" s="93"/>
      <c r="D98" s="93"/>
    </row>
    <row r="99" spans="1:5" s="44" customFormat="1" ht="35.25" customHeight="1">
      <c r="A99" s="47"/>
      <c r="B99" s="70" t="s">
        <v>102</v>
      </c>
      <c r="C99" s="37" t="s">
        <v>38</v>
      </c>
      <c r="D99" s="37" t="s">
        <v>39</v>
      </c>
      <c r="E99" s="38" t="s">
        <v>40</v>
      </c>
    </row>
    <row r="100" spans="1:5" s="44" customFormat="1" ht="15.75" customHeight="1" thickBot="1">
      <c r="A100" s="47" t="s">
        <v>16</v>
      </c>
      <c r="B100" s="85">
        <v>1</v>
      </c>
      <c r="C100" s="94" t="s">
        <v>15</v>
      </c>
      <c r="D100" s="86">
        <v>3</v>
      </c>
      <c r="E100" s="61">
        <v>4</v>
      </c>
    </row>
    <row r="101" spans="1:5" s="44" customFormat="1" ht="18.75" customHeight="1" thickBot="1">
      <c r="A101" s="47" t="s">
        <v>10</v>
      </c>
      <c r="B101" s="95" t="s">
        <v>112</v>
      </c>
      <c r="C101" s="96">
        <v>1000</v>
      </c>
      <c r="D101" s="203">
        <f>(D17+D18+D19+D20+D21+D26+D27+D32+D39+D40+D44+D48+D49+D50-D63-D66-D67-D69-D72-D79-D81-D82)</f>
        <v>12542859</v>
      </c>
      <c r="E101" s="204">
        <f>(E17+E18+E19+E20+E21+E26+E27+E32+E39+E40+E44+E48+E49+E50-E63-E66-E67-E69-E72-E79-E81-E82)</f>
        <v>12535231</v>
      </c>
    </row>
    <row r="102" spans="2:4" ht="15.75" customHeight="1">
      <c r="B102" s="45"/>
      <c r="C102" s="45"/>
      <c r="D102" s="45"/>
    </row>
    <row r="103" spans="2:4" ht="15.75" customHeight="1">
      <c r="B103" s="45"/>
      <c r="C103" s="45"/>
      <c r="D103" s="45"/>
    </row>
    <row r="104" spans="2:4" ht="15.75" customHeight="1">
      <c r="B104" s="45"/>
      <c r="C104" s="45"/>
      <c r="D104" s="45"/>
    </row>
    <row r="105" spans="2:4" ht="15.75" customHeight="1">
      <c r="B105" s="45"/>
      <c r="C105" s="45"/>
      <c r="D105" s="45"/>
    </row>
    <row r="106" spans="2:4" ht="15.75" customHeight="1">
      <c r="B106" s="45"/>
      <c r="C106" s="45"/>
      <c r="D106" s="45"/>
    </row>
    <row r="107" spans="2:5" s="50" customFormat="1" ht="12.75">
      <c r="B107" s="12" t="s">
        <v>185</v>
      </c>
      <c r="D107" s="12" t="s">
        <v>113</v>
      </c>
      <c r="E107" s="12" t="s">
        <v>114</v>
      </c>
    </row>
    <row r="108" spans="2:5" s="44" customFormat="1" ht="12.75">
      <c r="B108" s="40" t="s">
        <v>115</v>
      </c>
      <c r="D108" s="40" t="s">
        <v>116</v>
      </c>
      <c r="E108" s="40"/>
    </row>
    <row r="109" spans="2:5" s="44" customFormat="1" ht="12.75" customHeight="1">
      <c r="B109" s="41" t="s">
        <v>187</v>
      </c>
      <c r="C109" s="42"/>
      <c r="D109" s="42"/>
      <c r="E109" s="97"/>
    </row>
    <row r="110" spans="2:5" s="44" customFormat="1" ht="12.75">
      <c r="B110" s="39"/>
      <c r="C110" s="39"/>
      <c r="D110" s="39"/>
      <c r="E110" s="97"/>
    </row>
    <row r="111" spans="2:5" ht="12.75" customHeight="1">
      <c r="B111" s="98"/>
      <c r="C111" s="99"/>
      <c r="D111" s="100"/>
      <c r="E111" s="100"/>
    </row>
    <row r="113" ht="12" customHeight="1"/>
  </sheetData>
  <mergeCells count="2">
    <mergeCell ref="C3:D3"/>
    <mergeCell ref="C5:E5"/>
  </mergeCells>
  <printOptions/>
  <pageMargins left="0.2755905511811024" right="0.1968503937007874" top="0.4330708661417323" bottom="0.3937007874015748" header="0" footer="0"/>
  <pageSetup horizontalDpi="600" verticalDpi="600" orientation="portrait" paperSize="9" scale="87" r:id="rId1"/>
  <rowBreaks count="4" manualBreakCount="4">
    <brk id="28" max="255" man="1"/>
    <brk id="52" min="1" max="6" man="1"/>
    <brk id="84" min="1" max="6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Z65"/>
  <sheetViews>
    <sheetView showZeros="0" zoomScaleSheetLayoutView="100" workbookViewId="0" topLeftCell="B1">
      <selection activeCell="B65" sqref="B65"/>
    </sheetView>
  </sheetViews>
  <sheetFormatPr defaultColWidth="9.00390625" defaultRowHeight="12.75"/>
  <cols>
    <col min="1" max="1" width="4.00390625" style="101" hidden="1" customWidth="1"/>
    <col min="2" max="2" width="28.375" style="106" customWidth="1"/>
    <col min="3" max="3" width="15.00390625" style="107" customWidth="1"/>
    <col min="4" max="4" width="14.375" style="107" customWidth="1"/>
    <col min="5" max="5" width="14.25390625" style="107" customWidth="1"/>
    <col min="6" max="6" width="12.375" style="101" customWidth="1"/>
    <col min="7" max="7" width="13.75390625" style="104" customWidth="1"/>
    <col min="8" max="9" width="9.125" style="104" hidden="1" customWidth="1"/>
    <col min="10" max="10" width="9.125" style="104" customWidth="1"/>
    <col min="11" max="16384" width="9.125" style="101" customWidth="1"/>
  </cols>
  <sheetData>
    <row r="1" spans="2:6" ht="16.5" thickBot="1">
      <c r="B1" s="253" t="s">
        <v>117</v>
      </c>
      <c r="C1" s="253"/>
      <c r="D1" s="253"/>
      <c r="E1" s="253"/>
      <c r="F1" s="103" t="s">
        <v>18</v>
      </c>
    </row>
    <row r="2" spans="1:6" ht="12.75">
      <c r="A2" s="105"/>
      <c r="C2" s="101"/>
      <c r="E2" s="108" t="s">
        <v>118</v>
      </c>
      <c r="F2" s="109" t="s">
        <v>119</v>
      </c>
    </row>
    <row r="3" spans="3:6" ht="15.75">
      <c r="C3" s="102"/>
      <c r="D3" s="110"/>
      <c r="E3" s="111" t="s">
        <v>120</v>
      </c>
      <c r="F3" s="112"/>
    </row>
    <row r="4" spans="1:6" ht="12.75">
      <c r="A4" s="113"/>
      <c r="B4" s="105"/>
      <c r="C4" s="105"/>
      <c r="D4" s="114"/>
      <c r="E4" s="115"/>
      <c r="F4" s="116"/>
    </row>
    <row r="5" spans="1:6" ht="15.75" customHeight="1">
      <c r="A5" s="117"/>
      <c r="C5" s="255" t="s">
        <v>184</v>
      </c>
      <c r="D5" s="255"/>
      <c r="E5" s="118" t="s">
        <v>24</v>
      </c>
      <c r="F5" s="119"/>
    </row>
    <row r="6" spans="1:6" ht="39" customHeight="1">
      <c r="A6" s="105"/>
      <c r="B6" s="120" t="s">
        <v>21</v>
      </c>
      <c r="C6" s="121"/>
      <c r="D6" s="122"/>
      <c r="E6" s="108" t="s">
        <v>26</v>
      </c>
      <c r="F6" s="123"/>
    </row>
    <row r="7" spans="1:6" ht="36" customHeight="1">
      <c r="A7" s="124"/>
      <c r="B7" s="125" t="s">
        <v>22</v>
      </c>
      <c r="C7" s="254" t="s">
        <v>23</v>
      </c>
      <c r="D7" s="254"/>
      <c r="E7" s="108" t="s">
        <v>121</v>
      </c>
      <c r="F7" s="123"/>
    </row>
    <row r="8" spans="1:6" ht="19.5" customHeight="1">
      <c r="A8" s="113"/>
      <c r="B8" s="127" t="s">
        <v>122</v>
      </c>
      <c r="C8" s="127"/>
      <c r="D8" s="128"/>
      <c r="E8" s="108" t="s">
        <v>123</v>
      </c>
      <c r="F8" s="119"/>
    </row>
    <row r="9" spans="1:6" ht="30.75" customHeight="1" thickBot="1">
      <c r="A9" s="113"/>
      <c r="B9" s="129" t="s">
        <v>124</v>
      </c>
      <c r="C9" s="130"/>
      <c r="D9" s="131"/>
      <c r="E9" s="132" t="s">
        <v>125</v>
      </c>
      <c r="F9" s="133" t="s">
        <v>6</v>
      </c>
    </row>
    <row r="10" spans="1:6" ht="37.5" customHeight="1" thickBot="1">
      <c r="A10" s="113"/>
      <c r="B10" s="127" t="s">
        <v>126</v>
      </c>
      <c r="C10" s="106"/>
      <c r="D10" s="134"/>
      <c r="E10" s="135"/>
      <c r="F10" s="136"/>
    </row>
    <row r="11" spans="1:6" ht="18.75" customHeight="1">
      <c r="A11" s="113"/>
      <c r="B11" s="137" t="s">
        <v>31</v>
      </c>
      <c r="C11" s="126" t="s">
        <v>127</v>
      </c>
      <c r="D11" s="138"/>
      <c r="E11" s="139" t="s">
        <v>35</v>
      </c>
      <c r="F11" s="140"/>
    </row>
    <row r="12" spans="1:6" ht="18.75" customHeight="1" thickBot="1">
      <c r="A12" s="113"/>
      <c r="B12" s="135"/>
      <c r="C12" s="135"/>
      <c r="D12" s="131"/>
      <c r="E12" s="108" t="s">
        <v>36</v>
      </c>
      <c r="F12" s="141"/>
    </row>
    <row r="13" spans="1:6" ht="18.75" customHeight="1">
      <c r="A13" s="113"/>
      <c r="B13" s="129"/>
      <c r="C13" s="131"/>
      <c r="E13" s="132"/>
      <c r="F13" s="142"/>
    </row>
    <row r="14" spans="1:6" ht="18.75" customHeight="1">
      <c r="A14" s="113"/>
      <c r="B14" s="129"/>
      <c r="C14" s="131"/>
      <c r="E14" s="132"/>
      <c r="F14" s="142"/>
    </row>
    <row r="15" spans="1:5" ht="12.75">
      <c r="A15" s="135"/>
      <c r="B15" s="135"/>
      <c r="C15" s="136"/>
      <c r="D15" s="136"/>
      <c r="E15" s="136"/>
    </row>
    <row r="16" spans="1:5" ht="13.5" thickBot="1">
      <c r="A16" s="135"/>
      <c r="B16" s="135"/>
      <c r="C16" s="136"/>
      <c r="D16" s="136"/>
      <c r="E16" s="136"/>
    </row>
    <row r="17" spans="1:11" ht="51" customHeight="1" thickBot="1">
      <c r="A17" s="143"/>
      <c r="B17" s="144" t="s">
        <v>102</v>
      </c>
      <c r="C17" s="144" t="s">
        <v>128</v>
      </c>
      <c r="D17" s="144" t="s">
        <v>129</v>
      </c>
      <c r="E17" s="246" t="s">
        <v>130</v>
      </c>
      <c r="F17" s="145"/>
      <c r="G17" s="101"/>
      <c r="K17" s="104"/>
    </row>
    <row r="18" spans="1:11" ht="13.5" thickBot="1">
      <c r="A18" s="146" t="s">
        <v>16</v>
      </c>
      <c r="B18" s="147">
        <v>1</v>
      </c>
      <c r="C18" s="148" t="s">
        <v>15</v>
      </c>
      <c r="D18" s="148">
        <v>3</v>
      </c>
      <c r="E18" s="245">
        <v>4</v>
      </c>
      <c r="F18" s="149"/>
      <c r="G18" s="101"/>
      <c r="K18" s="104"/>
    </row>
    <row r="19" spans="1:11" ht="97.5" customHeight="1">
      <c r="A19" s="146" t="s">
        <v>10</v>
      </c>
      <c r="B19" s="150" t="s">
        <v>131</v>
      </c>
      <c r="C19" s="151" t="s">
        <v>132</v>
      </c>
      <c r="D19" s="220">
        <v>4290401</v>
      </c>
      <c r="E19" s="221">
        <v>3793097</v>
      </c>
      <c r="F19" s="152"/>
      <c r="G19" s="101"/>
      <c r="K19" s="104"/>
    </row>
    <row r="20" spans="1:11" ht="26.25" customHeight="1">
      <c r="A20" s="146" t="s">
        <v>10</v>
      </c>
      <c r="B20" s="150" t="s">
        <v>133</v>
      </c>
      <c r="C20" s="151" t="s">
        <v>134</v>
      </c>
      <c r="D20" s="222">
        <v>4232722</v>
      </c>
      <c r="E20" s="223">
        <v>3707402</v>
      </c>
      <c r="F20" s="152"/>
      <c r="G20" s="101"/>
      <c r="K20" s="104"/>
    </row>
    <row r="21" spans="1:11" ht="27" customHeight="1">
      <c r="A21" s="146" t="s">
        <v>10</v>
      </c>
      <c r="B21" s="150" t="s">
        <v>135</v>
      </c>
      <c r="C21" s="151" t="s">
        <v>136</v>
      </c>
      <c r="D21" s="224">
        <v>3246695</v>
      </c>
      <c r="E21" s="225">
        <v>2962736</v>
      </c>
      <c r="F21" s="152"/>
      <c r="G21" s="101"/>
      <c r="K21" s="104"/>
    </row>
    <row r="22" spans="1:11" ht="14.25" customHeight="1">
      <c r="A22" s="146" t="s">
        <v>10</v>
      </c>
      <c r="B22" s="150" t="s">
        <v>137</v>
      </c>
      <c r="C22" s="151" t="s">
        <v>138</v>
      </c>
      <c r="D22" s="224">
        <v>3211464</v>
      </c>
      <c r="E22" s="225">
        <v>2897203</v>
      </c>
      <c r="F22" s="152"/>
      <c r="G22" s="101"/>
      <c r="K22" s="104"/>
    </row>
    <row r="23" spans="1:11" ht="26.25" customHeight="1">
      <c r="A23" s="146" t="s">
        <v>10</v>
      </c>
      <c r="B23" s="150" t="s">
        <v>139</v>
      </c>
      <c r="C23" s="153" t="s">
        <v>140</v>
      </c>
      <c r="D23" s="226">
        <f>SUM(D19-D21)</f>
        <v>1043706</v>
      </c>
      <c r="E23" s="227">
        <f>SUM(E19-E21)</f>
        <v>830361</v>
      </c>
      <c r="F23" s="152"/>
      <c r="G23" s="101"/>
      <c r="K23" s="104"/>
    </row>
    <row r="24" spans="1:11" ht="39.75" customHeight="1">
      <c r="A24" s="146" t="s">
        <v>10</v>
      </c>
      <c r="B24" s="150" t="s">
        <v>141</v>
      </c>
      <c r="C24" s="151" t="s">
        <v>142</v>
      </c>
      <c r="D24" s="222">
        <v>1985</v>
      </c>
      <c r="E24" s="223">
        <v>2406</v>
      </c>
      <c r="F24" s="152"/>
      <c r="G24" s="101"/>
      <c r="K24" s="104"/>
    </row>
    <row r="25" spans="1:11" ht="24" customHeight="1">
      <c r="A25" s="146" t="s">
        <v>10</v>
      </c>
      <c r="B25" s="150" t="s">
        <v>143</v>
      </c>
      <c r="C25" s="151" t="s">
        <v>144</v>
      </c>
      <c r="D25" s="224">
        <v>621224</v>
      </c>
      <c r="E25" s="225">
        <v>353058</v>
      </c>
      <c r="F25" s="152"/>
      <c r="G25" s="101"/>
      <c r="K25" s="104"/>
    </row>
    <row r="26" spans="1:11" ht="27" customHeight="1">
      <c r="A26" s="146" t="s">
        <v>10</v>
      </c>
      <c r="B26" s="150" t="s">
        <v>145</v>
      </c>
      <c r="C26" s="151" t="s">
        <v>146</v>
      </c>
      <c r="D26" s="222">
        <v>383</v>
      </c>
      <c r="E26" s="223">
        <v>21</v>
      </c>
      <c r="F26" s="152"/>
      <c r="G26" s="101"/>
      <c r="K26" s="104"/>
    </row>
    <row r="27" spans="1:11" ht="23.25" customHeight="1">
      <c r="A27" s="146" t="s">
        <v>10</v>
      </c>
      <c r="B27" s="150" t="s">
        <v>147</v>
      </c>
      <c r="C27" s="151" t="s">
        <v>148</v>
      </c>
      <c r="D27" s="222">
        <v>23137</v>
      </c>
      <c r="E27" s="223">
        <v>23280</v>
      </c>
      <c r="F27" s="152"/>
      <c r="G27" s="101"/>
      <c r="K27" s="104"/>
    </row>
    <row r="28" spans="1:11" ht="14.25" customHeight="1">
      <c r="A28" s="146" t="s">
        <v>10</v>
      </c>
      <c r="B28" s="150" t="s">
        <v>149</v>
      </c>
      <c r="C28" s="151">
        <v>100</v>
      </c>
      <c r="D28" s="224">
        <v>391905</v>
      </c>
      <c r="E28" s="225">
        <v>252070</v>
      </c>
      <c r="F28" s="152"/>
      <c r="G28" s="101"/>
      <c r="K28" s="104"/>
    </row>
    <row r="29" spans="1:11" ht="38.25" customHeight="1">
      <c r="A29" s="146" t="s">
        <v>10</v>
      </c>
      <c r="B29" s="150" t="s">
        <v>150</v>
      </c>
      <c r="C29" s="151">
        <v>120</v>
      </c>
      <c r="D29" s="222">
        <v>90818</v>
      </c>
      <c r="E29" s="223">
        <v>38622</v>
      </c>
      <c r="F29" s="152"/>
      <c r="G29" s="101"/>
      <c r="K29" s="104"/>
    </row>
    <row r="30" spans="1:11" ht="14.25" customHeight="1">
      <c r="A30" s="146" t="s">
        <v>10</v>
      </c>
      <c r="B30" s="150" t="s">
        <v>151</v>
      </c>
      <c r="C30" s="151">
        <v>130</v>
      </c>
      <c r="D30" s="224">
        <v>65314</v>
      </c>
      <c r="E30" s="225">
        <v>84196</v>
      </c>
      <c r="F30" s="152"/>
      <c r="G30" s="101"/>
      <c r="K30" s="104"/>
    </row>
    <row r="31" spans="1:11" ht="39.75" customHeight="1">
      <c r="A31" s="146" t="s">
        <v>10</v>
      </c>
      <c r="B31" s="150" t="s">
        <v>152</v>
      </c>
      <c r="C31" s="153" t="s">
        <v>153</v>
      </c>
      <c r="D31" s="226">
        <f>SUM(D23+D24-D25+D26+D27-D28+D29-D30)</f>
        <v>81586</v>
      </c>
      <c r="E31" s="228">
        <f>SUM(E23+E24-E25+E26+E27-E28+E29-E30)</f>
        <v>205366</v>
      </c>
      <c r="F31" s="152"/>
      <c r="G31" s="101"/>
      <c r="K31" s="104"/>
    </row>
    <row r="32" spans="1:11" ht="38.25" customHeight="1">
      <c r="A32" s="146" t="s">
        <v>10</v>
      </c>
      <c r="B32" s="150" t="s">
        <v>154</v>
      </c>
      <c r="C32" s="154">
        <v>150</v>
      </c>
      <c r="D32" s="226">
        <f>SUM(-D33+D34-D35)</f>
        <v>-85149</v>
      </c>
      <c r="E32" s="227">
        <f>SUM(-E33+E34-E35)</f>
        <v>-56135</v>
      </c>
      <c r="F32" s="152"/>
      <c r="G32" s="101"/>
      <c r="K32" s="104"/>
    </row>
    <row r="33" spans="1:11" ht="24" customHeight="1">
      <c r="A33" s="146" t="s">
        <v>10</v>
      </c>
      <c r="B33" s="150" t="s">
        <v>155</v>
      </c>
      <c r="C33" s="155" t="s">
        <v>156</v>
      </c>
      <c r="D33" s="229">
        <v>38525</v>
      </c>
      <c r="E33" s="225">
        <v>60612</v>
      </c>
      <c r="F33" s="152"/>
      <c r="G33" s="101"/>
      <c r="K33" s="104"/>
    </row>
    <row r="34" spans="1:11" ht="14.25" customHeight="1">
      <c r="A34" s="146" t="s">
        <v>10</v>
      </c>
      <c r="B34" s="150" t="s">
        <v>157</v>
      </c>
      <c r="C34" s="155" t="s">
        <v>158</v>
      </c>
      <c r="D34" s="222">
        <v>2509</v>
      </c>
      <c r="E34" s="223">
        <v>5356</v>
      </c>
      <c r="F34" s="152"/>
      <c r="G34" s="101"/>
      <c r="K34" s="104"/>
    </row>
    <row r="35" spans="1:11" ht="22.5" customHeight="1">
      <c r="A35" s="146" t="s">
        <v>10</v>
      </c>
      <c r="B35" s="150" t="s">
        <v>159</v>
      </c>
      <c r="C35" s="155" t="s">
        <v>160</v>
      </c>
      <c r="D35" s="224">
        <v>49133</v>
      </c>
      <c r="E35" s="225">
        <v>879</v>
      </c>
      <c r="F35" s="152"/>
      <c r="G35" s="101"/>
      <c r="K35" s="104"/>
    </row>
    <row r="36" spans="1:11" ht="24" customHeight="1" thickBot="1">
      <c r="A36" s="146" t="s">
        <v>10</v>
      </c>
      <c r="B36" s="150" t="s">
        <v>161</v>
      </c>
      <c r="C36" s="154">
        <v>160</v>
      </c>
      <c r="D36" s="230">
        <f>SUM(D31+D32)</f>
        <v>-3563</v>
      </c>
      <c r="E36" s="231">
        <f>SUM(E31+E32)</f>
        <v>149231</v>
      </c>
      <c r="F36" s="152"/>
      <c r="K36" s="104"/>
    </row>
    <row r="37" spans="1:11" ht="40.5" customHeight="1">
      <c r="A37" s="146" t="s">
        <v>10</v>
      </c>
      <c r="B37" s="150" t="s">
        <v>162</v>
      </c>
      <c r="C37" s="155" t="s">
        <v>163</v>
      </c>
      <c r="D37" s="232">
        <v>370</v>
      </c>
      <c r="E37" s="233">
        <v>3</v>
      </c>
      <c r="F37" s="152"/>
      <c r="G37" s="101"/>
      <c r="K37" s="104"/>
    </row>
    <row r="38" spans="1:11" ht="12.75">
      <c r="A38" s="146" t="s">
        <v>10</v>
      </c>
      <c r="B38" s="150" t="s">
        <v>164</v>
      </c>
      <c r="C38" s="151">
        <v>180</v>
      </c>
      <c r="D38" s="234">
        <v>7520</v>
      </c>
      <c r="E38" s="235">
        <v>1284</v>
      </c>
      <c r="F38" s="152"/>
      <c r="G38" s="101"/>
      <c r="K38" s="104"/>
    </row>
    <row r="39" spans="1:26" ht="49.5" customHeight="1">
      <c r="A39" s="146" t="s">
        <v>10</v>
      </c>
      <c r="B39" s="150" t="s">
        <v>165</v>
      </c>
      <c r="C39" s="153">
        <v>190</v>
      </c>
      <c r="D39" s="226">
        <f>SUM(D36+D37-D38)</f>
        <v>-10713</v>
      </c>
      <c r="E39" s="227">
        <f>SUM(E36+E37-E38)</f>
        <v>147950</v>
      </c>
      <c r="F39" s="152"/>
      <c r="I39" s="156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40.5" customHeight="1">
      <c r="A40" s="146" t="s">
        <v>10</v>
      </c>
      <c r="B40" s="150" t="s">
        <v>166</v>
      </c>
      <c r="C40" s="157">
        <v>201</v>
      </c>
      <c r="D40" s="229">
        <v>17865</v>
      </c>
      <c r="E40" s="236">
        <v>26248</v>
      </c>
      <c r="F40" s="152"/>
      <c r="H40" s="158"/>
      <c r="I40" s="158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25.5" customHeight="1">
      <c r="A41" s="146" t="s">
        <v>10</v>
      </c>
      <c r="B41" s="150" t="s">
        <v>167</v>
      </c>
      <c r="C41" s="157">
        <v>202</v>
      </c>
      <c r="D41" s="224">
        <v>107871</v>
      </c>
      <c r="E41" s="225">
        <v>32283</v>
      </c>
      <c r="F41" s="152"/>
      <c r="H41" s="159"/>
      <c r="I41" s="159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20.25" customHeight="1" thickBot="1">
      <c r="A42" s="146" t="s">
        <v>10</v>
      </c>
      <c r="B42" s="150" t="s">
        <v>168</v>
      </c>
      <c r="C42" s="157">
        <v>203</v>
      </c>
      <c r="D42" s="237">
        <v>40587</v>
      </c>
      <c r="E42" s="238">
        <v>2396</v>
      </c>
      <c r="F42" s="152"/>
      <c r="H42" s="159"/>
      <c r="I42" s="159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2:9" ht="14.25" customHeight="1" thickBot="1">
      <c r="B43" s="160"/>
      <c r="C43" s="152"/>
      <c r="D43" s="152"/>
      <c r="E43" s="152"/>
      <c r="G43" s="158"/>
      <c r="H43" s="156"/>
      <c r="I43" s="156"/>
    </row>
    <row r="44" spans="1:9" ht="52.5" customHeight="1">
      <c r="A44" s="143"/>
      <c r="B44" s="144" t="s">
        <v>102</v>
      </c>
      <c r="C44" s="144" t="s">
        <v>128</v>
      </c>
      <c r="D44" s="144" t="s">
        <v>129</v>
      </c>
      <c r="E44" s="144" t="s">
        <v>130</v>
      </c>
      <c r="F44" s="161"/>
      <c r="I44" s="156" t="s">
        <v>169</v>
      </c>
    </row>
    <row r="45" spans="1:9" ht="17.25" customHeight="1" thickBot="1">
      <c r="A45" s="146"/>
      <c r="B45" s="162">
        <v>1</v>
      </c>
      <c r="C45" s="163" t="s">
        <v>15</v>
      </c>
      <c r="D45" s="164">
        <v>3</v>
      </c>
      <c r="E45" s="165">
        <v>4</v>
      </c>
      <c r="F45" s="167"/>
      <c r="G45" s="158" t="s">
        <v>170</v>
      </c>
      <c r="H45" s="168">
        <v>3</v>
      </c>
      <c r="I45" s="168">
        <v>4</v>
      </c>
    </row>
    <row r="46" spans="2:25" ht="27" customHeight="1" thickBot="1">
      <c r="B46" s="169" t="s">
        <v>171</v>
      </c>
      <c r="C46" s="170">
        <v>301</v>
      </c>
      <c r="D46" s="171" t="s">
        <v>172</v>
      </c>
      <c r="E46" s="172" t="s">
        <v>172</v>
      </c>
      <c r="F46" s="173"/>
      <c r="G46" s="159"/>
      <c r="H46" s="174" t="e">
        <v>#VALUE!</v>
      </c>
      <c r="I46" s="175" t="e">
        <v>#VALUE!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</row>
    <row r="47" spans="2:25" ht="30.75" customHeight="1" thickBot="1">
      <c r="B47" s="169" t="s">
        <v>173</v>
      </c>
      <c r="C47" s="170">
        <v>302</v>
      </c>
      <c r="D47" s="176" t="s">
        <v>172</v>
      </c>
      <c r="E47" s="177" t="s">
        <v>172</v>
      </c>
      <c r="F47" s="173"/>
      <c r="G47" s="159"/>
      <c r="H47" s="174" t="e">
        <v>#VALUE!</v>
      </c>
      <c r="I47" s="175" t="e">
        <v>#VALUE!</v>
      </c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2:24" ht="17.25" customHeight="1">
      <c r="B48" s="178"/>
      <c r="C48" s="179"/>
      <c r="D48" s="179"/>
      <c r="E48" s="179"/>
      <c r="F48" s="104"/>
      <c r="G48" s="158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1:10" ht="12.75">
      <c r="A49" s="104"/>
      <c r="B49" s="180"/>
      <c r="C49" s="179"/>
      <c r="D49" s="179"/>
      <c r="E49" s="179"/>
      <c r="F49" s="104"/>
      <c r="G49" s="159"/>
      <c r="J49" s="101"/>
    </row>
    <row r="50" spans="2:10" ht="16.5" thickBot="1">
      <c r="B50" s="181" t="s">
        <v>186</v>
      </c>
      <c r="C50" s="182"/>
      <c r="F50" s="107"/>
      <c r="J50" s="101"/>
    </row>
    <row r="51" spans="2:8" ht="32.25" customHeight="1">
      <c r="B51" s="183" t="s">
        <v>128</v>
      </c>
      <c r="C51" s="250" t="s">
        <v>129</v>
      </c>
      <c r="D51" s="252"/>
      <c r="E51" s="250" t="s">
        <v>130</v>
      </c>
      <c r="F51" s="251"/>
      <c r="G51" s="101"/>
      <c r="H51" s="101"/>
    </row>
    <row r="52" spans="2:8" ht="18.75" customHeight="1">
      <c r="B52" s="184"/>
      <c r="C52" s="185" t="s">
        <v>174</v>
      </c>
      <c r="D52" s="185" t="s">
        <v>175</v>
      </c>
      <c r="E52" s="185" t="s">
        <v>174</v>
      </c>
      <c r="F52" s="185" t="s">
        <v>175</v>
      </c>
      <c r="G52" s="101"/>
      <c r="H52" s="101"/>
    </row>
    <row r="53" spans="1:6" ht="13.5" customHeight="1" thickBot="1">
      <c r="A53" s="101" t="s">
        <v>176</v>
      </c>
      <c r="B53" s="186">
        <v>1</v>
      </c>
      <c r="C53" s="187">
        <v>3</v>
      </c>
      <c r="D53" s="187">
        <v>4</v>
      </c>
      <c r="E53" s="187">
        <v>5</v>
      </c>
      <c r="F53" s="188">
        <v>6</v>
      </c>
    </row>
    <row r="54" spans="1:6" ht="63" customHeight="1">
      <c r="A54" s="101" t="s">
        <v>10</v>
      </c>
      <c r="B54" s="189" t="s">
        <v>177</v>
      </c>
      <c r="C54" s="193">
        <v>430</v>
      </c>
      <c r="D54" s="239">
        <v>142</v>
      </c>
      <c r="E54" s="193">
        <v>604</v>
      </c>
      <c r="F54" s="240">
        <v>447</v>
      </c>
    </row>
    <row r="55" spans="1:6" ht="17.25" customHeight="1">
      <c r="A55" s="101" t="s">
        <v>10</v>
      </c>
      <c r="B55" s="189" t="s">
        <v>178</v>
      </c>
      <c r="C55" s="195">
        <v>22209</v>
      </c>
      <c r="D55" s="241">
        <v>25526</v>
      </c>
      <c r="E55" s="195">
        <v>13327</v>
      </c>
      <c r="F55" s="242">
        <v>20366</v>
      </c>
    </row>
    <row r="56" spans="1:6" ht="54" customHeight="1">
      <c r="A56" s="101" t="s">
        <v>10</v>
      </c>
      <c r="B56" s="189" t="s">
        <v>179</v>
      </c>
      <c r="C56" s="195">
        <v>360</v>
      </c>
      <c r="D56" s="241">
        <v>255</v>
      </c>
      <c r="E56" s="195">
        <v>397</v>
      </c>
      <c r="F56" s="242">
        <v>110</v>
      </c>
    </row>
    <row r="57" spans="1:6" ht="28.5" customHeight="1">
      <c r="A57" s="101" t="s">
        <v>10</v>
      </c>
      <c r="B57" s="189" t="s">
        <v>180</v>
      </c>
      <c r="C57" s="195">
        <v>2130</v>
      </c>
      <c r="D57" s="241">
        <v>318</v>
      </c>
      <c r="E57" s="195">
        <v>7906</v>
      </c>
      <c r="F57" s="242">
        <v>645</v>
      </c>
    </row>
    <row r="58" spans="1:6" ht="29.25" customHeight="1">
      <c r="A58" s="101" t="s">
        <v>10</v>
      </c>
      <c r="B58" s="189" t="s">
        <v>181</v>
      </c>
      <c r="C58" s="195">
        <v>0</v>
      </c>
      <c r="D58" s="241">
        <v>167250</v>
      </c>
      <c r="E58" s="195">
        <v>0</v>
      </c>
      <c r="F58" s="242">
        <v>82827</v>
      </c>
    </row>
    <row r="59" spans="1:6" ht="27" customHeight="1" thickBot="1">
      <c r="A59" s="101" t="s">
        <v>10</v>
      </c>
      <c r="B59" s="189" t="s">
        <v>182</v>
      </c>
      <c r="C59" s="219">
        <v>536</v>
      </c>
      <c r="D59" s="243">
        <v>625</v>
      </c>
      <c r="E59" s="219">
        <v>276</v>
      </c>
      <c r="F59" s="244">
        <v>873</v>
      </c>
    </row>
    <row r="60" spans="2:5" ht="23.25" customHeight="1">
      <c r="B60" s="190"/>
      <c r="C60" s="39"/>
      <c r="D60" s="191"/>
      <c r="E60" s="191"/>
    </row>
    <row r="61" spans="2:6" ht="12.75">
      <c r="B61" s="192"/>
      <c r="C61" s="249"/>
      <c r="D61" s="249"/>
      <c r="E61" s="249"/>
      <c r="F61" s="192"/>
    </row>
    <row r="62" spans="2:6" ht="12.75">
      <c r="B62" s="12" t="s">
        <v>185</v>
      </c>
      <c r="C62" s="101"/>
      <c r="D62" s="12" t="s">
        <v>113</v>
      </c>
      <c r="E62" s="101"/>
      <c r="F62" s="12" t="s">
        <v>114</v>
      </c>
    </row>
    <row r="63" spans="2:6" ht="12.75">
      <c r="B63" s="40" t="s">
        <v>115</v>
      </c>
      <c r="C63" s="101"/>
      <c r="D63" s="40" t="s">
        <v>116</v>
      </c>
      <c r="E63" s="40"/>
      <c r="F63" s="107"/>
    </row>
    <row r="64" spans="2:6" ht="12.75">
      <c r="B64" s="41" t="s">
        <v>187</v>
      </c>
      <c r="C64" s="101"/>
      <c r="D64" s="42"/>
      <c r="E64" s="42"/>
      <c r="F64" s="107"/>
    </row>
    <row r="65" ht="12.75">
      <c r="F65" s="107"/>
    </row>
  </sheetData>
  <mergeCells count="6">
    <mergeCell ref="C61:E61"/>
    <mergeCell ref="E51:F51"/>
    <mergeCell ref="C51:D51"/>
    <mergeCell ref="B1:E1"/>
    <mergeCell ref="C7:D7"/>
    <mergeCell ref="C5:D5"/>
  </mergeCells>
  <printOptions/>
  <pageMargins left="0.23" right="0.27" top="0.5511811023622047" bottom="0.2362204724409449" header="0.5511811023622047" footer="0"/>
  <pageSetup horizontalDpi="600" verticalDpi="600" orientation="portrait" paperSize="9" r:id="rId1"/>
  <rowBreaks count="3" manualBreakCount="3">
    <brk id="36" max="255" man="1"/>
    <brk id="69" max="6" man="1"/>
    <brk id="1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ГВЦ-РТ</dc:creator>
  <cp:keywords/>
  <dc:description/>
  <cp:lastModifiedBy>demon</cp:lastModifiedBy>
  <cp:lastPrinted>2004-04-29T15:43:39Z</cp:lastPrinted>
  <dcterms:created xsi:type="dcterms:W3CDTF">2000-07-18T07:04:02Z</dcterms:created>
  <dcterms:modified xsi:type="dcterms:W3CDTF">2005-05-18T10:52:20Z</dcterms:modified>
  <cp:category/>
  <cp:version/>
  <cp:contentType/>
  <cp:contentStatus/>
</cp:coreProperties>
</file>